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/>
  <calcPr fullCalcOnLoad="1"/>
</workbook>
</file>

<file path=xl/sharedStrings.xml><?xml version="1.0" encoding="utf-8"?>
<sst xmlns="http://schemas.openxmlformats.org/spreadsheetml/2006/main" count="633" uniqueCount="171">
  <si>
    <t>ВСЕГО ДОХОДОВ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</si>
  <si>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</si>
  <si>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</si>
  <si>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</si>
  <si>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</si>
  <si>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Прочие межбюджетные трансферты, передаваемые бюджетам поселений</t>
  </si>
  <si>
    <t xml:space="preserve">Исполнение бюджета сельского поселения Саранпауль по доходам </t>
  </si>
  <si>
    <t>Код бюджетной            классификации</t>
  </si>
  <si>
    <t>Доходы (вид налога)</t>
  </si>
  <si>
    <t>НАЛОГОВЫЕ И НЕНАЛОГОВЫЕ ДОХОДЫ</t>
  </si>
  <si>
    <t>НАЛОГИ НА ПРИБЫЛЬ</t>
  </si>
  <si>
    <t xml:space="preserve">Единый сельскохозяйственный налог 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</si>
  <si>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</si>
  <si>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</si>
  <si>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</si>
  <si>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</si>
  <si>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учреждений)</t>
  </si>
  <si>
    <t>1 13 00000 00 0000 000</t>
  </si>
  <si>
    <t>Доходы от оказания платных услуг и компенсации затрат государства</t>
  </si>
  <si>
    <t>1 13 03050 10 0000 130</t>
  </si>
  <si>
    <t>ДОХОДЫ ОТ ПРОДАЖИ МАТЕРИАЛЬНЫХ И НЕМАТЕРИАЛЬНЫХ 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</si>
  <si>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</si>
  <si>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перечисления</t>
  </si>
  <si>
    <t>ДОТАЦИИ</t>
  </si>
  <si>
    <t>Дотации бюджетам поселений на выравнивание уровня бюджетной обеспеченности</t>
  </si>
  <si>
    <t>СУБВЕНЦИИ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</si>
  <si>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</si>
  <si>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</si>
  <si>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</si>
  <si>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Процент исполнения</t>
  </si>
  <si>
    <t>Прочие доходы от оказания платных услуг и компенсации затрат государства бюджетов поселений</t>
  </si>
  <si>
    <t xml:space="preserve">Код </t>
  </si>
  <si>
    <t>Всего:</t>
  </si>
  <si>
    <t>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</si>
  <si>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</si>
  <si>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</si>
  <si>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650 01 05 00 00 00 0000 000</t>
  </si>
  <si>
    <t>650 01 05 02 01 10 0000 510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</si>
  <si>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</si>
  <si>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Прочие расходы</t>
  </si>
  <si>
    <t>Жилищное хозяйство</t>
  </si>
  <si>
    <t>Коммунальное хозяйство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</si>
  <si>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</si>
  <si>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</si>
  <si>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</si>
  <si>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</si>
  <si>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Связь и информатика</t>
  </si>
  <si>
    <t>Жилищно-коммунальное хозяйство</t>
  </si>
  <si>
    <t>Социальная политика</t>
  </si>
  <si>
    <t>Физическая культура и спорт</t>
  </si>
  <si>
    <t>ВСЕГО РАСХОДОВ</t>
  </si>
  <si>
    <t>% исполнения</t>
  </si>
  <si>
    <t>Изменение остатков средств на счетах по учету средств бюджета</t>
  </si>
  <si>
    <t>01</t>
  </si>
  <si>
    <t>02</t>
  </si>
  <si>
    <t>03</t>
  </si>
  <si>
    <t>04</t>
  </si>
  <si>
    <t>05</t>
  </si>
  <si>
    <t>08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</si>
  <si>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</si>
  <si>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</si>
  <si>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Подраздел</t>
  </si>
  <si>
    <t>00</t>
  </si>
  <si>
    <t>000</t>
  </si>
  <si>
    <t>Другие общегосударственные вопросы</t>
  </si>
  <si>
    <t>09</t>
  </si>
  <si>
    <t>Благоустройство</t>
  </si>
  <si>
    <t>Культура</t>
  </si>
  <si>
    <t>Социальные выплаты</t>
  </si>
  <si>
    <t xml:space="preserve">Физическая культура </t>
  </si>
  <si>
    <t>И.А.Сметанин</t>
  </si>
  <si>
    <t xml:space="preserve">Начальник отдела </t>
  </si>
  <si>
    <t>Прочие неналоговые доходы бюджетов поселений</t>
  </si>
  <si>
    <t>-</t>
  </si>
  <si>
    <t xml:space="preserve">НЕВЫЯСНЕНЫЕ ПОСТУПЛЕНИЯ, ЗАЧИСЛЯЕМЫЕ В БЮДЖЕТ ПОСЕЛЕНИЯ  </t>
  </si>
  <si>
    <t>650 01 05 02 01 10 0000 610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</si>
  <si>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</si>
  <si>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</si>
  <si>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</si>
  <si>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Резервные фонды</t>
  </si>
  <si>
    <t>Закупка товаров, работ, услуг в сфере информационно-коммуникационных технологий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</si>
  <si>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</si>
  <si>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</si>
  <si>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</si>
  <si>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</si>
  <si>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</si>
  <si>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</si>
  <si>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</t>
  </si>
  <si>
    <t>182 1 00 00000 00 0000 000</t>
  </si>
  <si>
    <t>182 1 01 00000 00 0000 000</t>
  </si>
  <si>
    <t>182 1 01 02000 00 0000 000</t>
  </si>
  <si>
    <t>182 1 05 00000 00 0000 000</t>
  </si>
  <si>
    <t>182 1 05 03000 00 0000 000</t>
  </si>
  <si>
    <t>182 1 06 00000 00 0000 000</t>
  </si>
  <si>
    <t>182 1 06 01000 00 0000 000</t>
  </si>
  <si>
    <t>182 1 06 06000 00 0000 000</t>
  </si>
  <si>
    <t>650 1 11 05035 00 0000 000</t>
  </si>
  <si>
    <t>650 1 08 00000 00 0000 000</t>
  </si>
  <si>
    <t>650 1 17 00000 00 0000 000</t>
  </si>
  <si>
    <t>650 1 17 01050 00 0000 000</t>
  </si>
  <si>
    <t>650 2 00 00000 00 0000 000</t>
  </si>
  <si>
    <t>650 2 02 01000 00 0000 000</t>
  </si>
  <si>
    <t>650 2 02 01001 00 0000 000</t>
  </si>
  <si>
    <t>650 2 02 03000 00 0000 000</t>
  </si>
  <si>
    <t>650 2 02 03003 00 0000 000</t>
  </si>
  <si>
    <t>650 2 02 03015 00 0000 000</t>
  </si>
  <si>
    <t>650 2 02 04 000 00 0000 151</t>
  </si>
  <si>
    <t>650 2 02 04 999 10 0000 151</t>
  </si>
  <si>
    <t>040 1 14 06013 00 0000 000</t>
  </si>
  <si>
    <t>040 1 11 05013 00 0000 000</t>
  </si>
  <si>
    <t>810</t>
  </si>
  <si>
    <t>07</t>
  </si>
  <si>
    <t>000 1 11 00000 00 0000 000</t>
  </si>
  <si>
    <t>040 1 14 00000 00 0000 000</t>
  </si>
  <si>
    <t>Наименование</t>
  </si>
  <si>
    <t>КЦСР</t>
  </si>
  <si>
    <t>КВР</t>
  </si>
  <si>
    <t>Расходы на содержание главы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</si>
  <si>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</si>
  <si>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на обеспечение функций муниципальных органов</t>
  </si>
  <si>
    <t>Управление Резервным фондом сельского поселения Саранпауль</t>
  </si>
  <si>
    <t>Резервные средства</t>
  </si>
  <si>
    <t>Расходы городских и сельских поселений по софинансированию муниципальных программ</t>
  </si>
  <si>
    <t>Мероприятия по противодействию злоупотреблению наркотиками и их незаконному обороту</t>
  </si>
  <si>
    <t>Прочие мероприятия органов местного самоуправления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</si>
  <si>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</si>
  <si>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Национальная оборона </t>
  </si>
  <si>
    <t>Мобилизационная  и вневойсковая подготовка</t>
  </si>
  <si>
    <t>Субвенции на осуществление первичного воинского учета на территориях, где отсутствуют военные комиссариаты (федеральный бюджет)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</si>
  <si>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бюджета автономного округа</t>
  </si>
  <si>
    <t>Реализация мероприятий муниципальной программы «Защита населения и территорий от чрезвычайных ситуаций, обеспечение пожарной безопасности в сельском поселении Саранпауль на 2014-2016 годы»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</si>
  <si>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</si>
  <si>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Реализация мероприятий по муниципальной программе «Развитие транспортной системы сельского поселения Саранпауль на 2014-2160 годы", подпрограмма "Дорожное хозяйство»</t>
  </si>
  <si>
    <t>Услуги в области информационных технологий</t>
  </si>
  <si>
    <t>Подпрограмма «Содействие проведению капитального ремонта многоквартирных домов»</t>
  </si>
  <si>
    <t>Реализация мероприятий муниципальной программы «Развитие жилищно-коммунального комплекса и повышение энергетической эффективности в сельском поселении Саранпауль на 2014-2016 годы»</t>
  </si>
  <si>
    <t>Подпрограмма «Обеспечение потребителей надежным и качественным электроснабжением»</t>
  </si>
  <si>
    <t>Закупка товаров, работ, услуг в целях капитального ремонта государственного (муниципального) имущества</t>
  </si>
  <si>
    <t>Реализация мероприятий муниципальной программы «Развитие агропромышленного комплекса сельского поселения Саранпауль в 2014–2016 годах»</t>
  </si>
  <si>
    <t xml:space="preserve">Культура и кинематография 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</si>
  <si>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</t>
  </si>
  <si>
    <t>Реализация мероприятий муниципальной программы «Повышение эффективности муниципального управления в сельском поселении Саранпауль на 2014 год и плановый период 2015-2016 годов»</t>
  </si>
  <si>
    <t>Расходы по переданным полномочиям поселениями</t>
  </si>
  <si>
    <t>Иные межбюджетные трансферты (организации библиотечного фонда)</t>
  </si>
  <si>
    <t>Иные межбюджетные трансферты (подготовка проектов документации пожарных водоемов)</t>
  </si>
  <si>
    <t>Иные межбюджетные трансферты (организации дорожной деятельности)</t>
  </si>
  <si>
    <t>Иные межбюджетные трансферты (организация казначейского исполнения, полномочия контрольно-счетного органа, утверждение ген. планов)</t>
  </si>
  <si>
    <t>Иные межбюджетные трансферты (страхование муниципального имущества)</t>
  </si>
  <si>
    <t>Раздел</t>
  </si>
  <si>
    <t>Муниципальная программа</t>
  </si>
  <si>
    <t>Подпрограмма</t>
  </si>
  <si>
    <t>Направление расходов</t>
  </si>
  <si>
    <t>0000</t>
  </si>
  <si>
    <t>Бюджетные ассигнования по разделам, подразделам, целевым статьям и видам расходов классификации расходов бюджета сельского поселения Саранпауль 2014 г.</t>
  </si>
  <si>
    <t>06</t>
  </si>
  <si>
    <t>0204</t>
  </si>
  <si>
    <t>0240</t>
  </si>
  <si>
    <t>0059</t>
  </si>
  <si>
    <r>
      <rPr>
        <b/>
        <sz val="12"/>
        <rFont val="Times New Roman"/>
        <family val="1"/>
      </rPr>
      <t>Источники внутреннего финансирования дефицита бюджета
сельского поселения Саранпауль 2014 год</t>
    </r>
    <r>
      <rPr>
        <b/>
        <sz val="12"/>
        <rFont val="Arial"/>
        <family val="2"/>
      </rPr>
      <t xml:space="preserve">
</t>
    </r>
  </si>
  <si>
    <t>2014 год</t>
  </si>
  <si>
    <t>6</t>
  </si>
  <si>
    <t>5608</t>
  </si>
  <si>
    <t>244</t>
  </si>
  <si>
    <t>Иные межбюджетные трансферты в рамках реализации наказов избирателей депутатам Думы Ханты-Мансийского автономного округа-Югры (бюджет автономного округа)</t>
  </si>
  <si>
    <t>Бюджет за 2014г. (от 04.12.2013 №03)</t>
  </si>
  <si>
    <t xml:space="preserve">Приложение 1
к постановлению Администрации 
сельского поселения Саранпауль 
от 02.06.2014  №21
</t>
  </si>
  <si>
    <t xml:space="preserve">Приложение 2
к постановлению Администрации 
сельского поселения Саранпауль 
от 02.06.2014  №21
</t>
  </si>
  <si>
    <t xml:space="preserve">Приложение 3
к постановлению Администрации 
сельского поселения Саранпауль 
от 02.06.2014  №21
</t>
  </si>
  <si>
    <t xml:space="preserve">Приложение 4
к постановлению Администрации 
сельского поселения Саранпауль 
от 02.06.2014  №21
</t>
  </si>
  <si>
    <t>Исполнение за 1 квартал 2014 года</t>
  </si>
  <si>
    <t>Отчет об использовании бюджетных ассигнований резервного фонда администрации сельского поселения Саранауль на 2014г.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</si>
</sst>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0"/>
  </numFmts>
  <fonts count="6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justify" vertical="top" wrapText="1"/>
    </xf>
    <xf numFmtId="0" fontId="56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justify" vertical="top" wrapText="1"/>
    </xf>
    <xf numFmtId="0" fontId="57" fillId="0" borderId="10" xfId="0" applyFont="1" applyBorder="1" applyAlignment="1">
      <alignment horizontal="justify" vertical="top" wrapText="1"/>
    </xf>
    <xf numFmtId="0" fontId="55" fillId="0" borderId="10" xfId="0" applyFont="1" applyBorder="1" applyAlignment="1">
      <alignment horizontal="right" vertical="top" wrapText="1"/>
    </xf>
    <xf numFmtId="2" fontId="55" fillId="0" borderId="10" xfId="0" applyNumberFormat="1" applyFont="1" applyBorder="1" applyAlignment="1">
      <alignment horizontal="center" vertical="top" wrapText="1"/>
    </xf>
    <xf numFmtId="185" fontId="55" fillId="0" borderId="10" xfId="0" applyNumberFormat="1" applyFont="1" applyBorder="1" applyAlignment="1">
      <alignment horizontal="center" vertical="top" wrapText="1"/>
    </xf>
    <xf numFmtId="185" fontId="5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wrapText="1"/>
    </xf>
    <xf numFmtId="2" fontId="0" fillId="0" borderId="0" xfId="0" applyNumberFormat="1" applyAlignment="1">
      <alignment/>
    </xf>
    <xf numFmtId="4" fontId="7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56" fillId="0" borderId="1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85" fontId="53" fillId="0" borderId="10" xfId="0" applyNumberFormat="1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185" fontId="53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right" vertical="center" wrapText="1"/>
    </xf>
    <xf numFmtId="49" fontId="59" fillId="0" borderId="10" xfId="0" applyNumberFormat="1" applyFont="1" applyBorder="1" applyAlignment="1">
      <alignment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right" vertical="center" wrapText="1"/>
    </xf>
    <xf numFmtId="49" fontId="57" fillId="0" borderId="10" xfId="0" applyNumberFormat="1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right" vertical="center" wrapText="1"/>
    </xf>
    <xf numFmtId="49" fontId="58" fillId="0" borderId="10" xfId="0" applyNumberFormat="1" applyFont="1" applyBorder="1" applyAlignment="1">
      <alignment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vertical="center" wrapText="1"/>
    </xf>
    <xf numFmtId="49" fontId="57" fillId="33" borderId="10" xfId="0" applyNumberFormat="1" applyFont="1" applyFill="1" applyBorder="1" applyAlignment="1">
      <alignment vertical="center" wrapText="1"/>
    </xf>
    <xf numFmtId="49" fontId="59" fillId="33" borderId="10" xfId="0" applyNumberFormat="1" applyFont="1" applyFill="1" applyBorder="1" applyAlignment="1">
      <alignment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top" wrapText="1"/>
    </xf>
    <xf numFmtId="4" fontId="53" fillId="34" borderId="10" xfId="0" applyNumberFormat="1" applyFont="1" applyFill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center" vertical="top" wrapText="1"/>
    </xf>
    <xf numFmtId="4" fontId="58" fillId="0" borderId="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56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justify" vertical="top" wrapText="1"/>
    </xf>
    <xf numFmtId="4" fontId="53" fillId="0" borderId="10" xfId="0" applyNumberFormat="1" applyFont="1" applyBorder="1" applyAlignment="1">
      <alignment horizontal="center" vertical="top" wrapText="1"/>
    </xf>
    <xf numFmtId="185" fontId="5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right" vertical="top" wrapText="1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="115" zoomScaleNormal="115" zoomScaleSheetLayoutView="100" zoomScalePageLayoutView="0" workbookViewId="0" topLeftCell="A1">
      <selection activeCell="D8" sqref="D8:D9"/>
    </sheetView>
  </sheetViews>
  <sheetFormatPr defaultColWidth="9.140625" defaultRowHeight="12.75"/>
  <cols>
    <col min="1" max="1" width="21.140625" style="0" customWidth="1"/>
    <col min="2" max="2" width="47.00390625" style="0" customWidth="1"/>
    <col min="3" max="3" width="10.140625" style="0" customWidth="1"/>
    <col min="4" max="4" width="10.421875" style="0" customWidth="1"/>
    <col min="5" max="5" width="9.421875" style="0" customWidth="1"/>
  </cols>
  <sheetData>
    <row r="1" spans="3:5" ht="58.5" customHeight="1">
      <c r="C1" s="66" t="s">
        <v>165</v>
      </c>
      <c r="D1" s="67"/>
      <c r="E1" s="67"/>
    </row>
    <row r="2" ht="10.5" customHeight="1" hidden="1"/>
    <row r="3" ht="12.75" hidden="1"/>
    <row r="4" spans="2:5" ht="12.75" hidden="1">
      <c r="B4" s="70"/>
      <c r="C4" s="70"/>
      <c r="D4" s="70"/>
      <c r="E4" s="70"/>
    </row>
    <row r="5" spans="1:5" ht="15.75" hidden="1">
      <c r="A5" s="71"/>
      <c r="B5" s="71"/>
      <c r="C5" s="71"/>
      <c r="D5" s="71"/>
      <c r="E5" s="71"/>
    </row>
    <row r="6" spans="1:5" ht="15.75">
      <c r="A6" s="71" t="s">
        <v>6</v>
      </c>
      <c r="B6" s="71"/>
      <c r="C6" s="71"/>
      <c r="D6" s="71"/>
      <c r="E6" s="71"/>
    </row>
    <row r="7" spans="1:5" ht="15.75">
      <c r="A7" s="71" t="s">
        <v>159</v>
      </c>
      <c r="B7" s="71"/>
      <c r="C7" s="71"/>
      <c r="D7" s="71"/>
      <c r="E7" s="71"/>
    </row>
    <row r="8" spans="1:5" ht="12.75" customHeight="1">
      <c r="A8" s="68" t="s">
        <v>7</v>
      </c>
      <c r="B8" s="69" t="s">
        <v>8</v>
      </c>
      <c r="C8" s="65" t="s">
        <v>164</v>
      </c>
      <c r="D8" s="65" t="s">
        <v>169</v>
      </c>
      <c r="E8" s="65" t="s">
        <v>51</v>
      </c>
    </row>
    <row r="9" spans="1:5" ht="57.75" customHeight="1">
      <c r="A9" s="68"/>
      <c r="B9" s="69"/>
      <c r="C9" s="65"/>
      <c r="D9" s="65"/>
      <c r="E9" s="65"/>
    </row>
    <row r="10" spans="1:5" ht="15" customHeight="1">
      <c r="A10" s="1">
        <v>1</v>
      </c>
      <c r="B10" s="1">
        <v>2</v>
      </c>
      <c r="C10" s="32">
        <v>3</v>
      </c>
      <c r="D10" s="32">
        <v>4</v>
      </c>
      <c r="E10" s="32">
        <v>5</v>
      </c>
    </row>
    <row r="11" spans="1:5" ht="12.75">
      <c r="A11" s="2" t="s">
        <v>88</v>
      </c>
      <c r="B11" s="3" t="s">
        <v>9</v>
      </c>
      <c r="C11" s="60">
        <f>C12+C14+C16+C19+C20+C26+C28</f>
        <v>8696.9</v>
      </c>
      <c r="D11" s="60">
        <f>D12+D14+D16+D19+D20+D26+D28</f>
        <v>1748.9999999999998</v>
      </c>
      <c r="E11" s="9">
        <f>D11/C11*100</f>
        <v>20.110614126872793</v>
      </c>
    </row>
    <row r="12" spans="1:5" ht="12.75">
      <c r="A12" s="2" t="s">
        <v>89</v>
      </c>
      <c r="B12" s="3" t="s">
        <v>10</v>
      </c>
      <c r="C12" s="60">
        <f>C13</f>
        <v>6924.7</v>
      </c>
      <c r="D12" s="60">
        <f>D13</f>
        <v>1207.3</v>
      </c>
      <c r="E12" s="9">
        <f>D12/C12*100</f>
        <v>17.43469031149364</v>
      </c>
    </row>
    <row r="13" spans="1:5" ht="12.75">
      <c r="A13" s="26" t="s">
        <v>90</v>
      </c>
      <c r="B13" s="5" t="s">
        <v>1</v>
      </c>
      <c r="C13" s="61">
        <v>6924.7</v>
      </c>
      <c r="D13" s="62">
        <v>1207.3</v>
      </c>
      <c r="E13" s="10">
        <f aca="true" t="shared" si="0" ref="E13:E22">D13/C13*100</f>
        <v>17.43469031149364</v>
      </c>
    </row>
    <row r="14" spans="1:5" ht="12.75">
      <c r="A14" s="2" t="s">
        <v>91</v>
      </c>
      <c r="B14" s="3" t="s">
        <v>2</v>
      </c>
      <c r="C14" s="60">
        <f>C15</f>
        <v>53</v>
      </c>
      <c r="D14" s="60">
        <f>D15</f>
        <v>0</v>
      </c>
      <c r="E14" s="9">
        <f t="shared" si="0"/>
        <v>0</v>
      </c>
    </row>
    <row r="15" spans="1:5" ht="12.75">
      <c r="A15" s="26" t="s">
        <v>92</v>
      </c>
      <c r="B15" s="5" t="s">
        <v>11</v>
      </c>
      <c r="C15" s="61">
        <v>53</v>
      </c>
      <c r="D15" s="62">
        <v>0</v>
      </c>
      <c r="E15" s="10">
        <f t="shared" si="0"/>
        <v>0</v>
      </c>
    </row>
    <row r="16" spans="1:5" ht="12.75">
      <c r="A16" s="2" t="s">
        <v>93</v>
      </c>
      <c r="B16" s="3" t="s">
        <v>3</v>
      </c>
      <c r="C16" s="60">
        <f>C17+C18</f>
        <v>850.2</v>
      </c>
      <c r="D16" s="60">
        <f>D17+D18</f>
        <v>221</v>
      </c>
      <c r="E16" s="9">
        <f t="shared" si="0"/>
        <v>25.993883792048926</v>
      </c>
    </row>
    <row r="17" spans="1:5" ht="12.75">
      <c r="A17" s="26" t="s">
        <v>94</v>
      </c>
      <c r="B17" s="5" t="s">
        <v>12</v>
      </c>
      <c r="C17" s="62">
        <v>505.2</v>
      </c>
      <c r="D17" s="62">
        <v>7.3</v>
      </c>
      <c r="E17" s="10">
        <f t="shared" si="0"/>
        <v>1.444972288202692</v>
      </c>
    </row>
    <row r="18" spans="1:5" ht="12.75">
      <c r="A18" s="26" t="s">
        <v>95</v>
      </c>
      <c r="B18" s="5" t="s">
        <v>4</v>
      </c>
      <c r="C18" s="62">
        <v>345</v>
      </c>
      <c r="D18" s="62">
        <v>213.7</v>
      </c>
      <c r="E18" s="10">
        <f t="shared" si="0"/>
        <v>61.94202898550725</v>
      </c>
    </row>
    <row r="19" spans="1:5" ht="15" customHeight="1">
      <c r="A19" s="2" t="s">
        <v>97</v>
      </c>
      <c r="B19" s="3" t="s">
        <v>13</v>
      </c>
      <c r="C19" s="60">
        <v>252</v>
      </c>
      <c r="D19" s="60">
        <v>40.5</v>
      </c>
      <c r="E19" s="9">
        <f t="shared" si="0"/>
        <v>16.071428571428573</v>
      </c>
    </row>
    <row r="20" spans="1:5" ht="36.75" customHeight="1">
      <c r="A20" s="2" t="s">
        <v>112</v>
      </c>
      <c r="B20" s="6" t="s">
        <v>14</v>
      </c>
      <c r="C20" s="60">
        <f>C21+C22</f>
        <v>547</v>
      </c>
      <c r="D20" s="60">
        <f>D21+D22</f>
        <v>277.9</v>
      </c>
      <c r="E20" s="9">
        <f t="shared" si="0"/>
        <v>50.804387568555754</v>
      </c>
    </row>
    <row r="21" spans="1:5" ht="76.5">
      <c r="A21" s="33" t="s">
        <v>109</v>
      </c>
      <c r="B21" s="5" t="s">
        <v>15</v>
      </c>
      <c r="C21" s="62">
        <v>150</v>
      </c>
      <c r="D21" s="62">
        <v>271</v>
      </c>
      <c r="E21" s="10">
        <f t="shared" si="0"/>
        <v>180.66666666666666</v>
      </c>
    </row>
    <row r="22" spans="1:5" ht="24.75" customHeight="1">
      <c r="A22" s="74" t="s">
        <v>96</v>
      </c>
      <c r="B22" s="75" t="s">
        <v>16</v>
      </c>
      <c r="C22" s="76">
        <v>397</v>
      </c>
      <c r="D22" s="76">
        <v>6.9</v>
      </c>
      <c r="E22" s="77">
        <f t="shared" si="0"/>
        <v>1.7380352644836272</v>
      </c>
    </row>
    <row r="23" spans="1:5" ht="12.75">
      <c r="A23" s="74"/>
      <c r="B23" s="75"/>
      <c r="C23" s="76"/>
      <c r="D23" s="76"/>
      <c r="E23" s="77"/>
    </row>
    <row r="24" spans="1:5" ht="25.5" hidden="1">
      <c r="A24" s="2" t="s">
        <v>17</v>
      </c>
      <c r="B24" s="3" t="s">
        <v>18</v>
      </c>
      <c r="C24" s="60">
        <v>0</v>
      </c>
      <c r="D24" s="60"/>
      <c r="E24" s="9"/>
    </row>
    <row r="25" spans="1:5" ht="25.5" hidden="1">
      <c r="A25" s="4" t="s">
        <v>19</v>
      </c>
      <c r="B25" s="5" t="s">
        <v>30</v>
      </c>
      <c r="C25" s="60">
        <v>0</v>
      </c>
      <c r="D25" s="62"/>
      <c r="E25" s="9"/>
    </row>
    <row r="26" spans="1:5" ht="12.75" customHeight="1">
      <c r="A26" s="2" t="s">
        <v>113</v>
      </c>
      <c r="B26" s="3" t="s">
        <v>20</v>
      </c>
      <c r="C26" s="60">
        <f>C27</f>
        <v>70</v>
      </c>
      <c r="D26" s="60">
        <f>D27</f>
        <v>2.3</v>
      </c>
      <c r="E26" s="9">
        <f aca="true" t="shared" si="1" ref="E26:E38">D26/C26*100</f>
        <v>3.2857142857142856</v>
      </c>
    </row>
    <row r="27" spans="1:5" ht="51">
      <c r="A27" s="33" t="s">
        <v>108</v>
      </c>
      <c r="B27" s="5" t="s">
        <v>21</v>
      </c>
      <c r="C27" s="62">
        <v>70</v>
      </c>
      <c r="D27" s="62">
        <v>2.3</v>
      </c>
      <c r="E27" s="34">
        <f t="shared" si="1"/>
        <v>3.2857142857142856</v>
      </c>
    </row>
    <row r="28" spans="1:5" ht="25.5" hidden="1">
      <c r="A28" s="2" t="s">
        <v>98</v>
      </c>
      <c r="B28" s="3" t="s">
        <v>74</v>
      </c>
      <c r="C28" s="60">
        <f>C29</f>
        <v>0</v>
      </c>
      <c r="D28" s="60">
        <f>D29</f>
        <v>0</v>
      </c>
      <c r="E28" s="8" t="str">
        <f>E29</f>
        <v>-</v>
      </c>
    </row>
    <row r="29" spans="1:5" ht="12.75" hidden="1">
      <c r="A29" s="26" t="s">
        <v>99</v>
      </c>
      <c r="B29" s="24" t="s">
        <v>72</v>
      </c>
      <c r="C29" s="62">
        <v>0</v>
      </c>
      <c r="D29" s="62">
        <v>0</v>
      </c>
      <c r="E29" s="9" t="s">
        <v>73</v>
      </c>
    </row>
    <row r="30" spans="1:5" ht="23.25" customHeight="1">
      <c r="A30" s="2" t="s">
        <v>100</v>
      </c>
      <c r="B30" s="3" t="s">
        <v>22</v>
      </c>
      <c r="C30" s="60">
        <f>C31+C33+C36</f>
        <v>38188.4</v>
      </c>
      <c r="D30" s="60">
        <f>D31+D33+D36</f>
        <v>9951.400000000001</v>
      </c>
      <c r="E30" s="9">
        <f t="shared" si="1"/>
        <v>26.058698452933353</v>
      </c>
    </row>
    <row r="31" spans="1:5" ht="12.75">
      <c r="A31" s="2" t="s">
        <v>101</v>
      </c>
      <c r="B31" s="3" t="s">
        <v>23</v>
      </c>
      <c r="C31" s="60">
        <f>C32</f>
        <v>37028.5</v>
      </c>
      <c r="D31" s="60">
        <f>D32</f>
        <v>7405.6</v>
      </c>
      <c r="E31" s="9">
        <f t="shared" si="1"/>
        <v>19.99972993775065</v>
      </c>
    </row>
    <row r="32" spans="1:5" ht="25.5">
      <c r="A32" s="26" t="s">
        <v>102</v>
      </c>
      <c r="B32" s="5" t="s">
        <v>24</v>
      </c>
      <c r="C32" s="62">
        <v>37028.5</v>
      </c>
      <c r="D32" s="62">
        <v>7405.6</v>
      </c>
      <c r="E32" s="31">
        <f t="shared" si="1"/>
        <v>19.99972993775065</v>
      </c>
    </row>
    <row r="33" spans="1:5" ht="12.75">
      <c r="A33" s="2" t="s">
        <v>103</v>
      </c>
      <c r="B33" s="3" t="s">
        <v>25</v>
      </c>
      <c r="C33" s="60">
        <f>C34+C35</f>
        <v>882</v>
      </c>
      <c r="D33" s="60">
        <f>D34+D35</f>
        <v>25</v>
      </c>
      <c r="E33" s="9">
        <f t="shared" si="1"/>
        <v>2.8344671201814062</v>
      </c>
    </row>
    <row r="34" spans="1:5" ht="25.5">
      <c r="A34" s="26" t="s">
        <v>104</v>
      </c>
      <c r="B34" s="5" t="s">
        <v>26</v>
      </c>
      <c r="C34" s="62">
        <v>102</v>
      </c>
      <c r="D34" s="62">
        <v>25</v>
      </c>
      <c r="E34" s="9">
        <f t="shared" si="1"/>
        <v>24.509803921568626</v>
      </c>
    </row>
    <row r="35" spans="1:5" ht="38.25">
      <c r="A35" s="26" t="s">
        <v>105</v>
      </c>
      <c r="B35" s="5" t="s">
        <v>27</v>
      </c>
      <c r="C35" s="62">
        <v>780</v>
      </c>
      <c r="D35" s="62">
        <v>0</v>
      </c>
      <c r="E35" s="9">
        <f t="shared" si="1"/>
        <v>0</v>
      </c>
    </row>
    <row r="36" spans="1:5" ht="21">
      <c r="A36" s="2" t="s">
        <v>106</v>
      </c>
      <c r="B36" s="3" t="s">
        <v>28</v>
      </c>
      <c r="C36" s="60">
        <f>C37</f>
        <v>277.9</v>
      </c>
      <c r="D36" s="60">
        <f>D37</f>
        <v>2520.8</v>
      </c>
      <c r="E36" s="9">
        <f t="shared" si="1"/>
        <v>907.0888808924075</v>
      </c>
    </row>
    <row r="37" spans="1:5" ht="25.5">
      <c r="A37" s="26" t="s">
        <v>107</v>
      </c>
      <c r="B37" s="5" t="s">
        <v>5</v>
      </c>
      <c r="C37" s="62">
        <v>277.9</v>
      </c>
      <c r="D37" s="62">
        <v>2520.8</v>
      </c>
      <c r="E37" s="9">
        <f t="shared" si="1"/>
        <v>907.0888808924075</v>
      </c>
    </row>
    <row r="38" spans="1:5" ht="12.75">
      <c r="A38" s="7"/>
      <c r="B38" s="3" t="s">
        <v>0</v>
      </c>
      <c r="C38" s="60">
        <f>C11+C30</f>
        <v>46885.3</v>
      </c>
      <c r="D38" s="60">
        <f>D11+D30</f>
        <v>11700.400000000001</v>
      </c>
      <c r="E38" s="9">
        <f t="shared" si="1"/>
        <v>24.955369806741135</v>
      </c>
    </row>
    <row r="39" ht="12.75">
      <c r="D39" s="17"/>
    </row>
    <row r="40" spans="1:5" ht="18.75">
      <c r="A40" s="72" t="s">
        <v>71</v>
      </c>
      <c r="B40" s="72"/>
      <c r="C40" s="25"/>
      <c r="D40" s="73" t="s">
        <v>70</v>
      </c>
      <c r="E40" s="73"/>
    </row>
  </sheetData>
  <sheetProtection/>
  <mergeCells count="17">
    <mergeCell ref="A40:B40"/>
    <mergeCell ref="D40:E40"/>
    <mergeCell ref="A22:A23"/>
    <mergeCell ref="B22:B23"/>
    <mergeCell ref="C22:C23"/>
    <mergeCell ref="D22:D23"/>
    <mergeCell ref="E22:E23"/>
    <mergeCell ref="C8:C9"/>
    <mergeCell ref="C1:E1"/>
    <mergeCell ref="A8:A9"/>
    <mergeCell ref="B8:B9"/>
    <mergeCell ref="D8:D9"/>
    <mergeCell ref="E8:E9"/>
    <mergeCell ref="B4:E4"/>
    <mergeCell ref="A5:E5"/>
    <mergeCell ref="A6:E6"/>
    <mergeCell ref="A7:E7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2.421875" style="0" customWidth="1"/>
    <col min="2" max="2" width="29.7109375" style="0" customWidth="1"/>
    <col min="3" max="3" width="12.57421875" style="0" customWidth="1"/>
    <col min="4" max="4" width="13.140625" style="0" customWidth="1"/>
    <col min="5" max="5" width="17.57421875" style="0" customWidth="1"/>
  </cols>
  <sheetData>
    <row r="1" spans="3:5" ht="81.75" customHeight="1">
      <c r="C1" s="29"/>
      <c r="D1" s="30"/>
      <c r="E1" s="29" t="s">
        <v>166</v>
      </c>
    </row>
    <row r="2" spans="1:5" ht="48" customHeight="1">
      <c r="A2" s="78" t="s">
        <v>158</v>
      </c>
      <c r="B2" s="79"/>
      <c r="C2" s="79"/>
      <c r="D2" s="79"/>
      <c r="E2" s="79"/>
    </row>
    <row r="3" spans="1:5" ht="15" customHeight="1">
      <c r="A3" s="80" t="s">
        <v>33</v>
      </c>
      <c r="B3" s="80"/>
      <c r="C3" s="80"/>
      <c r="D3" s="80"/>
      <c r="E3" s="80"/>
    </row>
    <row r="4" spans="1:5" ht="69" customHeight="1">
      <c r="A4" s="12" t="s">
        <v>31</v>
      </c>
      <c r="B4" s="13" t="s">
        <v>38</v>
      </c>
      <c r="C4" s="12" t="s">
        <v>164</v>
      </c>
      <c r="D4" s="12" t="s">
        <v>169</v>
      </c>
      <c r="E4" s="12" t="s">
        <v>29</v>
      </c>
    </row>
    <row r="5" spans="1:5" ht="25.5">
      <c r="A5" s="14" t="s">
        <v>36</v>
      </c>
      <c r="B5" s="19" t="s">
        <v>52</v>
      </c>
      <c r="C5" s="20">
        <f>C6-C7</f>
        <v>0</v>
      </c>
      <c r="D5" s="20">
        <f>D6-D7</f>
        <v>287.6</v>
      </c>
      <c r="E5" s="20" t="s">
        <v>73</v>
      </c>
    </row>
    <row r="6" spans="1:5" ht="38.25">
      <c r="A6" s="14" t="s">
        <v>37</v>
      </c>
      <c r="B6" s="14" t="s">
        <v>34</v>
      </c>
      <c r="C6" s="20">
        <v>0</v>
      </c>
      <c r="D6" s="27">
        <v>379</v>
      </c>
      <c r="E6" s="20" t="s">
        <v>73</v>
      </c>
    </row>
    <row r="7" spans="1:5" ht="38.25">
      <c r="A7" s="14" t="s">
        <v>75</v>
      </c>
      <c r="B7" s="14" t="s">
        <v>35</v>
      </c>
      <c r="C7" s="20">
        <v>0</v>
      </c>
      <c r="D7" s="20">
        <v>91.4</v>
      </c>
      <c r="E7" s="20" t="s">
        <v>73</v>
      </c>
    </row>
    <row r="8" spans="1:5" ht="15" customHeight="1">
      <c r="A8" s="15"/>
      <c r="B8" s="16" t="s">
        <v>32</v>
      </c>
      <c r="C8" s="18">
        <f>C6-C7</f>
        <v>0</v>
      </c>
      <c r="D8" s="18">
        <f>D6-D7</f>
        <v>287.6</v>
      </c>
      <c r="E8" s="20" t="s">
        <v>73</v>
      </c>
    </row>
    <row r="9" ht="12.75">
      <c r="A9" s="11"/>
    </row>
    <row r="10" spans="1:5" ht="18.75">
      <c r="A10" s="72" t="s">
        <v>71</v>
      </c>
      <c r="B10" s="72"/>
      <c r="C10" s="25"/>
      <c r="D10" s="73" t="s">
        <v>70</v>
      </c>
      <c r="E10" s="73"/>
    </row>
  </sheetData>
  <sheetProtection/>
  <mergeCells count="4">
    <mergeCell ref="A2:E2"/>
    <mergeCell ref="A3:E3"/>
    <mergeCell ref="A10:B10"/>
    <mergeCell ref="D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4.8515625" style="0" customWidth="1"/>
    <col min="2" max="2" width="4.28125" style="0" customWidth="1"/>
    <col min="3" max="3" width="4.8515625" style="0" customWidth="1"/>
    <col min="4" max="4" width="11.7109375" style="0" customWidth="1"/>
    <col min="5" max="5" width="8.421875" style="28" customWidth="1"/>
    <col min="6" max="6" width="14.57421875" style="0" customWidth="1"/>
    <col min="7" max="7" width="8.00390625" style="0" customWidth="1"/>
  </cols>
  <sheetData>
    <row r="1" spans="5:10" ht="105" customHeight="1">
      <c r="E1" s="66"/>
      <c r="F1" s="67"/>
      <c r="G1" s="67"/>
      <c r="H1" s="66" t="s">
        <v>167</v>
      </c>
      <c r="I1" s="67"/>
      <c r="J1" s="67"/>
    </row>
    <row r="3" spans="1:10" ht="42" customHeight="1">
      <c r="A3" s="83" t="s">
        <v>153</v>
      </c>
      <c r="B3" s="83"/>
      <c r="C3" s="83"/>
      <c r="D3" s="83"/>
      <c r="E3" s="83"/>
      <c r="F3" s="84"/>
      <c r="G3" s="84"/>
      <c r="H3" s="70"/>
      <c r="I3" s="70"/>
      <c r="J3" s="70"/>
    </row>
    <row r="4" spans="1:10" ht="15.75">
      <c r="A4" s="81" t="s">
        <v>33</v>
      </c>
      <c r="B4" s="81"/>
      <c r="C4" s="81"/>
      <c r="D4" s="81"/>
      <c r="E4" s="81"/>
      <c r="F4" s="82"/>
      <c r="G4" s="82"/>
      <c r="H4" s="70"/>
      <c r="I4" s="70"/>
      <c r="J4" s="70"/>
    </row>
    <row r="5" spans="1:10" ht="33" customHeight="1">
      <c r="A5" s="68" t="s">
        <v>114</v>
      </c>
      <c r="B5" s="68" t="s">
        <v>148</v>
      </c>
      <c r="C5" s="68" t="s">
        <v>61</v>
      </c>
      <c r="D5" s="68" t="s">
        <v>115</v>
      </c>
      <c r="E5" s="68"/>
      <c r="F5" s="68"/>
      <c r="G5" s="68" t="s">
        <v>116</v>
      </c>
      <c r="H5" s="68" t="s">
        <v>164</v>
      </c>
      <c r="I5" s="68" t="s">
        <v>169</v>
      </c>
      <c r="J5" s="68" t="s">
        <v>51</v>
      </c>
    </row>
    <row r="6" spans="1:10" s="21" customFormat="1" ht="27" customHeight="1">
      <c r="A6" s="68"/>
      <c r="B6" s="68"/>
      <c r="C6" s="68"/>
      <c r="D6" s="36" t="s">
        <v>149</v>
      </c>
      <c r="E6" s="36" t="s">
        <v>150</v>
      </c>
      <c r="F6" s="36" t="s">
        <v>151</v>
      </c>
      <c r="G6" s="68"/>
      <c r="H6" s="68"/>
      <c r="I6" s="68"/>
      <c r="J6" s="68"/>
    </row>
    <row r="7" spans="1:10" s="22" customFormat="1" ht="12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</row>
    <row r="8" spans="1:10" ht="12.75">
      <c r="A8" s="37" t="s">
        <v>42</v>
      </c>
      <c r="B8" s="43" t="s">
        <v>53</v>
      </c>
      <c r="C8" s="44" t="s">
        <v>62</v>
      </c>
      <c r="D8" s="45" t="s">
        <v>62</v>
      </c>
      <c r="E8" s="45">
        <v>0</v>
      </c>
      <c r="F8" s="44" t="s">
        <v>152</v>
      </c>
      <c r="G8" s="44" t="s">
        <v>63</v>
      </c>
      <c r="H8" s="56">
        <f>H9+H12+H18+H21</f>
        <v>22677.7</v>
      </c>
      <c r="I8" s="56">
        <f>I9+I12+I18+I21</f>
        <v>6417.800000000001</v>
      </c>
      <c r="J8" s="56">
        <f>I8/H8*100</f>
        <v>28.30004806483903</v>
      </c>
    </row>
    <row r="9" spans="1:10" ht="36.75" customHeight="1">
      <c r="A9" s="38" t="s">
        <v>59</v>
      </c>
      <c r="B9" s="46" t="s">
        <v>53</v>
      </c>
      <c r="C9" s="47" t="s">
        <v>54</v>
      </c>
      <c r="D9" s="48" t="s">
        <v>62</v>
      </c>
      <c r="E9" s="48">
        <v>0</v>
      </c>
      <c r="F9" s="47" t="s">
        <v>152</v>
      </c>
      <c r="G9" s="47" t="s">
        <v>63</v>
      </c>
      <c r="H9" s="57">
        <f>H10</f>
        <v>1343</v>
      </c>
      <c r="I9" s="57">
        <f>I10</f>
        <v>315.6</v>
      </c>
      <c r="J9" s="57">
        <f aca="true" t="shared" si="0" ref="J9:J72">I9/H9*100</f>
        <v>23.499627699180937</v>
      </c>
    </row>
    <row r="10" spans="1:10" ht="24">
      <c r="A10" s="39" t="s">
        <v>117</v>
      </c>
      <c r="B10" s="49" t="s">
        <v>53</v>
      </c>
      <c r="C10" s="50" t="s">
        <v>54</v>
      </c>
      <c r="D10" s="51">
        <v>25</v>
      </c>
      <c r="E10" s="52">
        <v>2</v>
      </c>
      <c r="F10" s="50">
        <v>7040</v>
      </c>
      <c r="G10" s="50" t="s">
        <v>63</v>
      </c>
      <c r="H10" s="58">
        <f>H11</f>
        <v>1343</v>
      </c>
      <c r="I10" s="58">
        <f>I11</f>
        <v>315.6</v>
      </c>
      <c r="J10" s="58">
        <f t="shared" si="0"/>
        <v>23.499627699180937</v>
      </c>
    </row>
    <row r="11" spans="1:10" ht="12.75">
      <c r="A11" s="40" t="s">
        <v>76</v>
      </c>
      <c r="B11" s="49" t="s">
        <v>53</v>
      </c>
      <c r="C11" s="50" t="s">
        <v>54</v>
      </c>
      <c r="D11" s="51">
        <v>25</v>
      </c>
      <c r="E11" s="52">
        <v>2</v>
      </c>
      <c r="F11" s="50">
        <v>7040</v>
      </c>
      <c r="G11" s="50">
        <v>121</v>
      </c>
      <c r="H11" s="42">
        <v>1343</v>
      </c>
      <c r="I11" s="42">
        <v>315.6</v>
      </c>
      <c r="J11" s="42">
        <f t="shared" si="0"/>
        <v>23.499627699180937</v>
      </c>
    </row>
    <row r="12" spans="1:10" ht="63" customHeight="1">
      <c r="A12" s="38" t="s">
        <v>118</v>
      </c>
      <c r="B12" s="46" t="s">
        <v>53</v>
      </c>
      <c r="C12" s="47" t="s">
        <v>56</v>
      </c>
      <c r="D12" s="48" t="s">
        <v>62</v>
      </c>
      <c r="E12" s="48">
        <v>0</v>
      </c>
      <c r="F12" s="47" t="s">
        <v>152</v>
      </c>
      <c r="G12" s="47" t="s">
        <v>63</v>
      </c>
      <c r="H12" s="57">
        <f>H13</f>
        <v>14652</v>
      </c>
      <c r="I12" s="57">
        <f>I13</f>
        <v>4294.400000000001</v>
      </c>
      <c r="J12" s="57">
        <f t="shared" si="0"/>
        <v>29.309309309309313</v>
      </c>
    </row>
    <row r="13" spans="1:10" ht="24">
      <c r="A13" s="39" t="s">
        <v>119</v>
      </c>
      <c r="B13" s="49" t="s">
        <v>53</v>
      </c>
      <c r="C13" s="50" t="s">
        <v>56</v>
      </c>
      <c r="D13" s="51">
        <v>25</v>
      </c>
      <c r="E13" s="52">
        <v>1</v>
      </c>
      <c r="F13" s="50" t="s">
        <v>155</v>
      </c>
      <c r="G13" s="50" t="s">
        <v>63</v>
      </c>
      <c r="H13" s="42">
        <f>H14+H15+H16+H17</f>
        <v>14652</v>
      </c>
      <c r="I13" s="42">
        <f>I14+I15+I16+I17</f>
        <v>4294.400000000001</v>
      </c>
      <c r="J13" s="42">
        <f t="shared" si="0"/>
        <v>29.309309309309313</v>
      </c>
    </row>
    <row r="14" spans="1:10" ht="12.75">
      <c r="A14" s="40" t="s">
        <v>76</v>
      </c>
      <c r="B14" s="49" t="s">
        <v>53</v>
      </c>
      <c r="C14" s="50" t="s">
        <v>56</v>
      </c>
      <c r="D14" s="51">
        <v>25</v>
      </c>
      <c r="E14" s="52">
        <v>1</v>
      </c>
      <c r="F14" s="50" t="s">
        <v>155</v>
      </c>
      <c r="G14" s="50">
        <v>121</v>
      </c>
      <c r="H14" s="42">
        <v>14310</v>
      </c>
      <c r="I14" s="42">
        <v>4130.7</v>
      </c>
      <c r="J14" s="42">
        <f t="shared" si="0"/>
        <v>28.865828092243184</v>
      </c>
    </row>
    <row r="15" spans="1:10" ht="24">
      <c r="A15" s="40" t="s">
        <v>77</v>
      </c>
      <c r="B15" s="49" t="s">
        <v>53</v>
      </c>
      <c r="C15" s="50" t="s">
        <v>56</v>
      </c>
      <c r="D15" s="51">
        <v>25</v>
      </c>
      <c r="E15" s="52">
        <v>1</v>
      </c>
      <c r="F15" s="50" t="s">
        <v>155</v>
      </c>
      <c r="G15" s="50">
        <v>122</v>
      </c>
      <c r="H15" s="42">
        <v>44</v>
      </c>
      <c r="I15" s="42">
        <v>76.8</v>
      </c>
      <c r="J15" s="42">
        <f t="shared" si="0"/>
        <v>174.54545454545453</v>
      </c>
    </row>
    <row r="16" spans="1:10" ht="24">
      <c r="A16" s="40" t="s">
        <v>78</v>
      </c>
      <c r="B16" s="49" t="s">
        <v>53</v>
      </c>
      <c r="C16" s="50" t="s">
        <v>56</v>
      </c>
      <c r="D16" s="51">
        <v>25</v>
      </c>
      <c r="E16" s="52">
        <v>1</v>
      </c>
      <c r="F16" s="50" t="s">
        <v>155</v>
      </c>
      <c r="G16" s="50">
        <v>244</v>
      </c>
      <c r="H16" s="42">
        <v>287</v>
      </c>
      <c r="I16" s="42">
        <v>73.8</v>
      </c>
      <c r="J16" s="42">
        <f t="shared" si="0"/>
        <v>25.71428571428571</v>
      </c>
    </row>
    <row r="17" spans="1:10" ht="15" customHeight="1">
      <c r="A17" s="39" t="s">
        <v>39</v>
      </c>
      <c r="B17" s="49" t="s">
        <v>53</v>
      </c>
      <c r="C17" s="50" t="s">
        <v>56</v>
      </c>
      <c r="D17" s="51">
        <v>25</v>
      </c>
      <c r="E17" s="52">
        <v>1</v>
      </c>
      <c r="F17" s="50" t="s">
        <v>155</v>
      </c>
      <c r="G17" s="50">
        <v>852</v>
      </c>
      <c r="H17" s="42">
        <v>11</v>
      </c>
      <c r="I17" s="42">
        <v>13.1</v>
      </c>
      <c r="J17" s="42">
        <f t="shared" si="0"/>
        <v>119.0909090909091</v>
      </c>
    </row>
    <row r="18" spans="1:10" ht="15" customHeight="1">
      <c r="A18" s="38" t="s">
        <v>79</v>
      </c>
      <c r="B18" s="46" t="s">
        <v>53</v>
      </c>
      <c r="C18" s="47">
        <v>11</v>
      </c>
      <c r="D18" s="48" t="s">
        <v>62</v>
      </c>
      <c r="E18" s="48">
        <v>0</v>
      </c>
      <c r="F18" s="47" t="s">
        <v>152</v>
      </c>
      <c r="G18" s="47" t="s">
        <v>63</v>
      </c>
      <c r="H18" s="57">
        <f>H19</f>
        <v>3</v>
      </c>
      <c r="I18" s="57">
        <f>I19</f>
        <v>4</v>
      </c>
      <c r="J18" s="57">
        <f t="shared" si="0"/>
        <v>133.33333333333331</v>
      </c>
    </row>
    <row r="19" spans="1:10" ht="24">
      <c r="A19" s="39" t="s">
        <v>120</v>
      </c>
      <c r="B19" s="49" t="s">
        <v>53</v>
      </c>
      <c r="C19" s="50">
        <v>11</v>
      </c>
      <c r="D19" s="51">
        <v>20</v>
      </c>
      <c r="E19" s="51">
        <v>5</v>
      </c>
      <c r="F19" s="53">
        <v>7020</v>
      </c>
      <c r="G19" s="53" t="s">
        <v>63</v>
      </c>
      <c r="H19" s="42">
        <f>H20</f>
        <v>3</v>
      </c>
      <c r="I19" s="42">
        <f>I20</f>
        <v>4</v>
      </c>
      <c r="J19" s="42">
        <f t="shared" si="0"/>
        <v>133.33333333333331</v>
      </c>
    </row>
    <row r="20" spans="1:10" ht="12.75">
      <c r="A20" s="39" t="s">
        <v>121</v>
      </c>
      <c r="B20" s="49" t="s">
        <v>53</v>
      </c>
      <c r="C20" s="50">
        <v>11</v>
      </c>
      <c r="D20" s="51">
        <v>20</v>
      </c>
      <c r="E20" s="51">
        <v>5</v>
      </c>
      <c r="F20" s="53">
        <v>7020</v>
      </c>
      <c r="G20" s="53">
        <v>870</v>
      </c>
      <c r="H20" s="42">
        <v>3</v>
      </c>
      <c r="I20" s="42">
        <v>4</v>
      </c>
      <c r="J20" s="42">
        <f t="shared" si="0"/>
        <v>133.33333333333331</v>
      </c>
    </row>
    <row r="21" spans="1:10" ht="12.75">
      <c r="A21" s="38" t="s">
        <v>64</v>
      </c>
      <c r="B21" s="46" t="s">
        <v>53</v>
      </c>
      <c r="C21" s="47">
        <v>13</v>
      </c>
      <c r="D21" s="48" t="s">
        <v>62</v>
      </c>
      <c r="E21" s="48">
        <v>0</v>
      </c>
      <c r="F21" s="54" t="s">
        <v>63</v>
      </c>
      <c r="G21" s="54" t="s">
        <v>63</v>
      </c>
      <c r="H21" s="57">
        <f>H22+H24+H26+H28</f>
        <v>6679.7</v>
      </c>
      <c r="I21" s="57">
        <f>I22+I24+I26+I28</f>
        <v>1803.8</v>
      </c>
      <c r="J21" s="57">
        <f t="shared" si="0"/>
        <v>27.004206775753403</v>
      </c>
    </row>
    <row r="22" spans="1:10" ht="36">
      <c r="A22" s="40" t="s">
        <v>122</v>
      </c>
      <c r="B22" s="49" t="s">
        <v>53</v>
      </c>
      <c r="C22" s="50">
        <v>13</v>
      </c>
      <c r="D22" s="51" t="s">
        <v>55</v>
      </c>
      <c r="E22" s="51">
        <v>1</v>
      </c>
      <c r="F22" s="53">
        <v>7061</v>
      </c>
      <c r="G22" s="53" t="s">
        <v>63</v>
      </c>
      <c r="H22" s="42">
        <f>H23</f>
        <v>50</v>
      </c>
      <c r="I22" s="42">
        <f>I23</f>
        <v>0</v>
      </c>
      <c r="J22" s="42">
        <f t="shared" si="0"/>
        <v>0</v>
      </c>
    </row>
    <row r="23" spans="1:10" ht="24">
      <c r="A23" s="40" t="s">
        <v>78</v>
      </c>
      <c r="B23" s="49" t="s">
        <v>53</v>
      </c>
      <c r="C23" s="50">
        <v>13</v>
      </c>
      <c r="D23" s="51" t="s">
        <v>55</v>
      </c>
      <c r="E23" s="51">
        <v>1</v>
      </c>
      <c r="F23" s="53">
        <v>7061</v>
      </c>
      <c r="G23" s="53">
        <v>244</v>
      </c>
      <c r="H23" s="42">
        <v>50</v>
      </c>
      <c r="I23" s="42">
        <v>0</v>
      </c>
      <c r="J23" s="42">
        <f t="shared" si="0"/>
        <v>0</v>
      </c>
    </row>
    <row r="24" spans="1:10" s="22" customFormat="1" ht="36">
      <c r="A24" s="40" t="s">
        <v>123</v>
      </c>
      <c r="B24" s="49" t="s">
        <v>53</v>
      </c>
      <c r="C24" s="50">
        <v>13</v>
      </c>
      <c r="D24" s="51">
        <v>13</v>
      </c>
      <c r="E24" s="51">
        <v>2</v>
      </c>
      <c r="F24" s="53">
        <v>2103</v>
      </c>
      <c r="G24" s="53" t="s">
        <v>63</v>
      </c>
      <c r="H24" s="42">
        <f>H25</f>
        <v>10</v>
      </c>
      <c r="I24" s="42">
        <f>I25</f>
        <v>0</v>
      </c>
      <c r="J24" s="42">
        <f t="shared" si="0"/>
        <v>0</v>
      </c>
    </row>
    <row r="25" spans="1:10" ht="24">
      <c r="A25" s="40" t="s">
        <v>78</v>
      </c>
      <c r="B25" s="49" t="s">
        <v>53</v>
      </c>
      <c r="C25" s="50">
        <v>13</v>
      </c>
      <c r="D25" s="51">
        <v>13</v>
      </c>
      <c r="E25" s="51">
        <v>2</v>
      </c>
      <c r="F25" s="53">
        <v>2103</v>
      </c>
      <c r="G25" s="53">
        <v>244</v>
      </c>
      <c r="H25" s="42">
        <v>10</v>
      </c>
      <c r="I25" s="42">
        <v>0</v>
      </c>
      <c r="J25" s="42">
        <f t="shared" si="0"/>
        <v>0</v>
      </c>
    </row>
    <row r="26" spans="1:10" ht="24">
      <c r="A26" s="39" t="s">
        <v>124</v>
      </c>
      <c r="B26" s="49" t="s">
        <v>53</v>
      </c>
      <c r="C26" s="50">
        <v>13</v>
      </c>
      <c r="D26" s="51">
        <v>25</v>
      </c>
      <c r="E26" s="51">
        <v>1</v>
      </c>
      <c r="F26" s="53" t="s">
        <v>156</v>
      </c>
      <c r="G26" s="53" t="s">
        <v>63</v>
      </c>
      <c r="H26" s="42">
        <f>H27</f>
        <v>567</v>
      </c>
      <c r="I26" s="42">
        <f>I27</f>
        <v>0</v>
      </c>
      <c r="J26" s="42">
        <f t="shared" si="0"/>
        <v>0</v>
      </c>
    </row>
    <row r="27" spans="1:10" ht="24">
      <c r="A27" s="40" t="s">
        <v>77</v>
      </c>
      <c r="B27" s="49" t="s">
        <v>53</v>
      </c>
      <c r="C27" s="50">
        <v>13</v>
      </c>
      <c r="D27" s="51">
        <v>25</v>
      </c>
      <c r="E27" s="51">
        <v>1</v>
      </c>
      <c r="F27" s="53" t="s">
        <v>156</v>
      </c>
      <c r="G27" s="53">
        <v>122</v>
      </c>
      <c r="H27" s="42">
        <v>567</v>
      </c>
      <c r="I27" s="42">
        <v>0</v>
      </c>
      <c r="J27" s="42">
        <f t="shared" si="0"/>
        <v>0</v>
      </c>
    </row>
    <row r="28" spans="1:10" ht="60">
      <c r="A28" s="40" t="s">
        <v>125</v>
      </c>
      <c r="B28" s="49" t="s">
        <v>53</v>
      </c>
      <c r="C28" s="50">
        <v>13</v>
      </c>
      <c r="D28" s="51">
        <v>25</v>
      </c>
      <c r="E28" s="51">
        <v>1</v>
      </c>
      <c r="F28" s="53" t="s">
        <v>157</v>
      </c>
      <c r="G28" s="53" t="s">
        <v>63</v>
      </c>
      <c r="H28" s="42">
        <f>H29+H30+H31+H32</f>
        <v>6052.7</v>
      </c>
      <c r="I28" s="42">
        <f>I29+I30+I31+I32</f>
        <v>1803.8</v>
      </c>
      <c r="J28" s="42">
        <f t="shared" si="0"/>
        <v>29.801576156095628</v>
      </c>
    </row>
    <row r="29" spans="1:10" s="22" customFormat="1" ht="12.75">
      <c r="A29" s="40" t="s">
        <v>76</v>
      </c>
      <c r="B29" s="49" t="s">
        <v>53</v>
      </c>
      <c r="C29" s="50">
        <v>13</v>
      </c>
      <c r="D29" s="51">
        <v>25</v>
      </c>
      <c r="E29" s="51">
        <v>1</v>
      </c>
      <c r="F29" s="53" t="s">
        <v>157</v>
      </c>
      <c r="G29" s="53">
        <v>111</v>
      </c>
      <c r="H29" s="42">
        <v>4439</v>
      </c>
      <c r="I29" s="42">
        <v>1549.2</v>
      </c>
      <c r="J29" s="42">
        <f t="shared" si="0"/>
        <v>34.899752196440645</v>
      </c>
    </row>
    <row r="30" spans="1:10" s="22" customFormat="1" ht="24">
      <c r="A30" s="40" t="s">
        <v>77</v>
      </c>
      <c r="B30" s="49" t="s">
        <v>53</v>
      </c>
      <c r="C30" s="50">
        <v>13</v>
      </c>
      <c r="D30" s="51">
        <v>25</v>
      </c>
      <c r="E30" s="51">
        <v>1</v>
      </c>
      <c r="F30" s="53" t="s">
        <v>157</v>
      </c>
      <c r="G30" s="53">
        <v>112</v>
      </c>
      <c r="H30" s="42">
        <v>128</v>
      </c>
      <c r="I30" s="42">
        <v>16.4</v>
      </c>
      <c r="J30" s="42">
        <f t="shared" si="0"/>
        <v>12.812499999999998</v>
      </c>
    </row>
    <row r="31" spans="1:10" s="22" customFormat="1" ht="36">
      <c r="A31" s="40" t="s">
        <v>80</v>
      </c>
      <c r="B31" s="49" t="s">
        <v>53</v>
      </c>
      <c r="C31" s="50">
        <v>13</v>
      </c>
      <c r="D31" s="51">
        <v>25</v>
      </c>
      <c r="E31" s="51">
        <v>1</v>
      </c>
      <c r="F31" s="53" t="s">
        <v>157</v>
      </c>
      <c r="G31" s="53">
        <v>242</v>
      </c>
      <c r="H31" s="42">
        <v>165</v>
      </c>
      <c r="I31" s="42">
        <v>41.1</v>
      </c>
      <c r="J31" s="42">
        <f t="shared" si="0"/>
        <v>24.90909090909091</v>
      </c>
    </row>
    <row r="32" spans="1:10" s="22" customFormat="1" ht="24">
      <c r="A32" s="40" t="s">
        <v>78</v>
      </c>
      <c r="B32" s="49" t="s">
        <v>53</v>
      </c>
      <c r="C32" s="50">
        <v>13</v>
      </c>
      <c r="D32" s="51">
        <v>25</v>
      </c>
      <c r="E32" s="51">
        <v>1</v>
      </c>
      <c r="F32" s="53" t="s">
        <v>157</v>
      </c>
      <c r="G32" s="53">
        <v>244</v>
      </c>
      <c r="H32" s="42">
        <v>1320.7</v>
      </c>
      <c r="I32" s="42">
        <v>197.1</v>
      </c>
      <c r="J32" s="42">
        <f t="shared" si="0"/>
        <v>14.923903990308169</v>
      </c>
    </row>
    <row r="33" spans="1:10" s="22" customFormat="1" ht="12.75">
      <c r="A33" s="37" t="s">
        <v>126</v>
      </c>
      <c r="B33" s="43" t="s">
        <v>54</v>
      </c>
      <c r="C33" s="44" t="s">
        <v>62</v>
      </c>
      <c r="D33" s="45" t="s">
        <v>62</v>
      </c>
      <c r="E33" s="45">
        <v>0</v>
      </c>
      <c r="F33" s="55" t="s">
        <v>152</v>
      </c>
      <c r="G33" s="55" t="s">
        <v>63</v>
      </c>
      <c r="H33" s="56">
        <f>H34</f>
        <v>780</v>
      </c>
      <c r="I33" s="56">
        <f>I34</f>
        <v>0</v>
      </c>
      <c r="J33" s="56">
        <f t="shared" si="0"/>
        <v>0</v>
      </c>
    </row>
    <row r="34" spans="1:10" s="22" customFormat="1" ht="24">
      <c r="A34" s="38" t="s">
        <v>127</v>
      </c>
      <c r="B34" s="46" t="s">
        <v>54</v>
      </c>
      <c r="C34" s="47" t="s">
        <v>55</v>
      </c>
      <c r="D34" s="48" t="s">
        <v>62</v>
      </c>
      <c r="E34" s="48">
        <v>0</v>
      </c>
      <c r="F34" s="47" t="s">
        <v>152</v>
      </c>
      <c r="G34" s="47" t="s">
        <v>63</v>
      </c>
      <c r="H34" s="57">
        <f>H35</f>
        <v>780</v>
      </c>
      <c r="I34" s="57">
        <f>I35</f>
        <v>0</v>
      </c>
      <c r="J34" s="57">
        <f t="shared" si="0"/>
        <v>0</v>
      </c>
    </row>
    <row r="35" spans="1:10" s="22" customFormat="1" ht="48">
      <c r="A35" s="40" t="s">
        <v>128</v>
      </c>
      <c r="B35" s="49" t="s">
        <v>54</v>
      </c>
      <c r="C35" s="50" t="s">
        <v>55</v>
      </c>
      <c r="D35" s="51">
        <v>50</v>
      </c>
      <c r="E35" s="51">
        <v>0</v>
      </c>
      <c r="F35" s="50">
        <v>5118</v>
      </c>
      <c r="G35" s="50" t="s">
        <v>63</v>
      </c>
      <c r="H35" s="42">
        <f>H36+H37</f>
        <v>780</v>
      </c>
      <c r="I35" s="42">
        <f>I36+I37</f>
        <v>0</v>
      </c>
      <c r="J35" s="42">
        <f t="shared" si="0"/>
        <v>0</v>
      </c>
    </row>
    <row r="36" spans="1:10" s="22" customFormat="1" ht="12.75">
      <c r="A36" s="40" t="s">
        <v>76</v>
      </c>
      <c r="B36" s="49" t="s">
        <v>54</v>
      </c>
      <c r="C36" s="50" t="s">
        <v>55</v>
      </c>
      <c r="D36" s="51">
        <v>50</v>
      </c>
      <c r="E36" s="51">
        <v>0</v>
      </c>
      <c r="F36" s="50">
        <v>5118</v>
      </c>
      <c r="G36" s="50">
        <v>121</v>
      </c>
      <c r="H36" s="42">
        <v>780</v>
      </c>
      <c r="I36" s="42">
        <v>0</v>
      </c>
      <c r="J36" s="42">
        <f t="shared" si="0"/>
        <v>0</v>
      </c>
    </row>
    <row r="37" spans="1:10" s="22" customFormat="1" ht="24" hidden="1">
      <c r="A37" s="40" t="s">
        <v>77</v>
      </c>
      <c r="B37" s="49" t="s">
        <v>54</v>
      </c>
      <c r="C37" s="50" t="s">
        <v>55</v>
      </c>
      <c r="D37" s="51">
        <v>50</v>
      </c>
      <c r="E37" s="51">
        <v>0</v>
      </c>
      <c r="F37" s="50">
        <v>5118</v>
      </c>
      <c r="G37" s="50">
        <v>122</v>
      </c>
      <c r="H37" s="42">
        <v>0</v>
      </c>
      <c r="I37" s="42">
        <v>0</v>
      </c>
      <c r="J37" s="42" t="e">
        <f t="shared" si="0"/>
        <v>#DIV/0!</v>
      </c>
    </row>
    <row r="38" spans="1:10" s="22" customFormat="1" ht="24">
      <c r="A38" s="37" t="s">
        <v>43</v>
      </c>
      <c r="B38" s="43" t="s">
        <v>55</v>
      </c>
      <c r="C38" s="44" t="s">
        <v>62</v>
      </c>
      <c r="D38" s="45" t="s">
        <v>62</v>
      </c>
      <c r="E38" s="45">
        <v>0</v>
      </c>
      <c r="F38" s="44" t="s">
        <v>152</v>
      </c>
      <c r="G38" s="44" t="s">
        <v>63</v>
      </c>
      <c r="H38" s="56">
        <f>H39+H42</f>
        <v>576.5</v>
      </c>
      <c r="I38" s="56">
        <f>I39+I42</f>
        <v>205.3</v>
      </c>
      <c r="J38" s="56">
        <f t="shared" si="0"/>
        <v>35.61144839549003</v>
      </c>
    </row>
    <row r="39" spans="1:10" s="22" customFormat="1" ht="24">
      <c r="A39" s="38" t="s">
        <v>81</v>
      </c>
      <c r="B39" s="46" t="s">
        <v>55</v>
      </c>
      <c r="C39" s="47" t="s">
        <v>56</v>
      </c>
      <c r="D39" s="48" t="s">
        <v>62</v>
      </c>
      <c r="E39" s="48">
        <v>0</v>
      </c>
      <c r="F39" s="47" t="s">
        <v>152</v>
      </c>
      <c r="G39" s="47" t="s">
        <v>63</v>
      </c>
      <c r="H39" s="57">
        <f>H40</f>
        <v>102</v>
      </c>
      <c r="I39" s="57">
        <f>I40</f>
        <v>0</v>
      </c>
      <c r="J39" s="57">
        <f t="shared" si="0"/>
        <v>0</v>
      </c>
    </row>
    <row r="40" spans="1:10" s="22" customFormat="1" ht="132">
      <c r="A40" s="39" t="s">
        <v>129</v>
      </c>
      <c r="B40" s="49" t="s">
        <v>55</v>
      </c>
      <c r="C40" s="50" t="s">
        <v>56</v>
      </c>
      <c r="D40" s="51">
        <v>13</v>
      </c>
      <c r="E40" s="51">
        <v>1</v>
      </c>
      <c r="F40" s="50">
        <v>5931</v>
      </c>
      <c r="G40" s="50" t="s">
        <v>63</v>
      </c>
      <c r="H40" s="42">
        <f>H41</f>
        <v>102</v>
      </c>
      <c r="I40" s="42">
        <f>I41</f>
        <v>0</v>
      </c>
      <c r="J40" s="42">
        <f t="shared" si="0"/>
        <v>0</v>
      </c>
    </row>
    <row r="41" spans="1:10" s="22" customFormat="1" ht="24">
      <c r="A41" s="40" t="s">
        <v>78</v>
      </c>
      <c r="B41" s="49" t="s">
        <v>55</v>
      </c>
      <c r="C41" s="50" t="s">
        <v>56</v>
      </c>
      <c r="D41" s="51">
        <v>13</v>
      </c>
      <c r="E41" s="51">
        <v>1</v>
      </c>
      <c r="F41" s="50">
        <v>5931</v>
      </c>
      <c r="G41" s="50">
        <v>244</v>
      </c>
      <c r="H41" s="42">
        <v>102</v>
      </c>
      <c r="I41" s="42">
        <v>0</v>
      </c>
      <c r="J41" s="42">
        <f t="shared" si="0"/>
        <v>0</v>
      </c>
    </row>
    <row r="42" spans="1:10" s="22" customFormat="1" ht="48">
      <c r="A42" s="41" t="s">
        <v>82</v>
      </c>
      <c r="B42" s="46" t="s">
        <v>55</v>
      </c>
      <c r="C42" s="47" t="s">
        <v>65</v>
      </c>
      <c r="D42" s="48" t="s">
        <v>62</v>
      </c>
      <c r="E42" s="48">
        <v>0</v>
      </c>
      <c r="F42" s="47" t="s">
        <v>152</v>
      </c>
      <c r="G42" s="47" t="s">
        <v>63</v>
      </c>
      <c r="H42" s="57">
        <f>H43</f>
        <v>474.5</v>
      </c>
      <c r="I42" s="57">
        <f>I43</f>
        <v>205.3</v>
      </c>
      <c r="J42" s="57">
        <f t="shared" si="0"/>
        <v>43.26659641728135</v>
      </c>
    </row>
    <row r="43" spans="1:10" s="22" customFormat="1" ht="60">
      <c r="A43" s="40" t="s">
        <v>130</v>
      </c>
      <c r="B43" s="49" t="s">
        <v>55</v>
      </c>
      <c r="C43" s="50" t="s">
        <v>65</v>
      </c>
      <c r="D43" s="51">
        <v>14</v>
      </c>
      <c r="E43" s="51">
        <v>1</v>
      </c>
      <c r="F43" s="50">
        <v>2108</v>
      </c>
      <c r="G43" s="50" t="s">
        <v>63</v>
      </c>
      <c r="H43" s="59">
        <f>H44+H45</f>
        <v>474.5</v>
      </c>
      <c r="I43" s="59">
        <f>I44+I45</f>
        <v>205.3</v>
      </c>
      <c r="J43" s="59">
        <f t="shared" si="0"/>
        <v>43.26659641728135</v>
      </c>
    </row>
    <row r="44" spans="1:10" s="22" customFormat="1" ht="24">
      <c r="A44" s="40" t="s">
        <v>78</v>
      </c>
      <c r="B44" s="49" t="s">
        <v>55</v>
      </c>
      <c r="C44" s="50" t="s">
        <v>65</v>
      </c>
      <c r="D44" s="51">
        <v>14</v>
      </c>
      <c r="E44" s="51">
        <v>1</v>
      </c>
      <c r="F44" s="50">
        <v>2108</v>
      </c>
      <c r="G44" s="50">
        <v>244</v>
      </c>
      <c r="H44" s="42">
        <v>474.5</v>
      </c>
      <c r="I44" s="42">
        <v>205.3</v>
      </c>
      <c r="J44" s="42">
        <f t="shared" si="0"/>
        <v>43.26659641728135</v>
      </c>
    </row>
    <row r="45" spans="1:10" s="22" customFormat="1" ht="12.75" hidden="1">
      <c r="A45" s="39" t="s">
        <v>121</v>
      </c>
      <c r="B45" s="49" t="s">
        <v>55</v>
      </c>
      <c r="C45" s="50" t="s">
        <v>65</v>
      </c>
      <c r="D45" s="51">
        <v>14</v>
      </c>
      <c r="E45" s="51">
        <v>1</v>
      </c>
      <c r="F45" s="50">
        <v>2108</v>
      </c>
      <c r="G45" s="50">
        <v>870</v>
      </c>
      <c r="H45" s="42">
        <v>0</v>
      </c>
      <c r="I45" s="42">
        <v>0</v>
      </c>
      <c r="J45" s="42" t="e">
        <f t="shared" si="0"/>
        <v>#DIV/0!</v>
      </c>
    </row>
    <row r="46" spans="1:10" s="21" customFormat="1" ht="12.75">
      <c r="A46" s="37" t="s">
        <v>44</v>
      </c>
      <c r="B46" s="43" t="s">
        <v>56</v>
      </c>
      <c r="C46" s="44" t="s">
        <v>62</v>
      </c>
      <c r="D46" s="45" t="s">
        <v>62</v>
      </c>
      <c r="E46" s="45">
        <v>0</v>
      </c>
      <c r="F46" s="44" t="s">
        <v>152</v>
      </c>
      <c r="G46" s="44" t="s">
        <v>63</v>
      </c>
      <c r="H46" s="56">
        <f>H47+H50+H53</f>
        <v>3237</v>
      </c>
      <c r="I46" s="56">
        <f>I47+I50+I53</f>
        <v>351.1</v>
      </c>
      <c r="J46" s="56">
        <f t="shared" si="0"/>
        <v>10.846462774173618</v>
      </c>
    </row>
    <row r="47" spans="1:10" ht="12.75">
      <c r="A47" s="41" t="s">
        <v>45</v>
      </c>
      <c r="B47" s="46" t="s">
        <v>56</v>
      </c>
      <c r="C47" s="47" t="s">
        <v>53</v>
      </c>
      <c r="D47" s="48" t="s">
        <v>62</v>
      </c>
      <c r="E47" s="48">
        <v>0</v>
      </c>
      <c r="F47" s="47" t="s">
        <v>152</v>
      </c>
      <c r="G47" s="47" t="s">
        <v>63</v>
      </c>
      <c r="H47" s="57">
        <f>H48</f>
        <v>177</v>
      </c>
      <c r="I47" s="57">
        <f>I48</f>
        <v>348.1</v>
      </c>
      <c r="J47" s="57">
        <f t="shared" si="0"/>
        <v>196.66666666666669</v>
      </c>
    </row>
    <row r="48" spans="1:10" ht="96">
      <c r="A48" s="40" t="s">
        <v>131</v>
      </c>
      <c r="B48" s="49" t="s">
        <v>56</v>
      </c>
      <c r="C48" s="50" t="s">
        <v>53</v>
      </c>
      <c r="D48" s="51" t="s">
        <v>111</v>
      </c>
      <c r="E48" s="52">
        <v>1</v>
      </c>
      <c r="F48" s="50">
        <v>5604</v>
      </c>
      <c r="G48" s="50" t="s">
        <v>63</v>
      </c>
      <c r="H48" s="42">
        <f>H49</f>
        <v>177</v>
      </c>
      <c r="I48" s="42">
        <f>I49</f>
        <v>348.1</v>
      </c>
      <c r="J48" s="42">
        <f t="shared" si="0"/>
        <v>196.66666666666669</v>
      </c>
    </row>
    <row r="49" spans="1:10" ht="12.75">
      <c r="A49" s="40" t="s">
        <v>76</v>
      </c>
      <c r="B49" s="49" t="s">
        <v>56</v>
      </c>
      <c r="C49" s="50" t="s">
        <v>53</v>
      </c>
      <c r="D49" s="51" t="s">
        <v>111</v>
      </c>
      <c r="E49" s="52">
        <v>1</v>
      </c>
      <c r="F49" s="50">
        <v>5604</v>
      </c>
      <c r="G49" s="50">
        <v>111</v>
      </c>
      <c r="H49" s="42">
        <v>177</v>
      </c>
      <c r="I49" s="42">
        <v>348.1</v>
      </c>
      <c r="J49" s="42">
        <f t="shared" si="0"/>
        <v>196.66666666666669</v>
      </c>
    </row>
    <row r="50" spans="1:10" ht="12.75">
      <c r="A50" s="38" t="s">
        <v>84</v>
      </c>
      <c r="B50" s="46" t="s">
        <v>56</v>
      </c>
      <c r="C50" s="47" t="s">
        <v>65</v>
      </c>
      <c r="D50" s="48" t="s">
        <v>62</v>
      </c>
      <c r="E50" s="48">
        <v>0</v>
      </c>
      <c r="F50" s="47" t="s">
        <v>152</v>
      </c>
      <c r="G50" s="47" t="s">
        <v>63</v>
      </c>
      <c r="H50" s="57">
        <f>H51</f>
        <v>2850</v>
      </c>
      <c r="I50" s="57">
        <f>I51</f>
        <v>0</v>
      </c>
      <c r="J50" s="57">
        <f t="shared" si="0"/>
        <v>0</v>
      </c>
    </row>
    <row r="51" spans="1:10" ht="60">
      <c r="A51" s="40" t="s">
        <v>132</v>
      </c>
      <c r="B51" s="49" t="s">
        <v>56</v>
      </c>
      <c r="C51" s="50" t="s">
        <v>65</v>
      </c>
      <c r="D51" s="51">
        <v>18</v>
      </c>
      <c r="E51" s="52">
        <v>6</v>
      </c>
      <c r="F51" s="50">
        <v>2108</v>
      </c>
      <c r="G51" s="50" t="s">
        <v>63</v>
      </c>
      <c r="H51" s="42">
        <f>H52</f>
        <v>2850</v>
      </c>
      <c r="I51" s="42">
        <f>I52</f>
        <v>0</v>
      </c>
      <c r="J51" s="42">
        <f t="shared" si="0"/>
        <v>0</v>
      </c>
    </row>
    <row r="52" spans="1:10" ht="24">
      <c r="A52" s="40" t="s">
        <v>78</v>
      </c>
      <c r="B52" s="49" t="s">
        <v>56</v>
      </c>
      <c r="C52" s="50" t="s">
        <v>65</v>
      </c>
      <c r="D52" s="51">
        <v>18</v>
      </c>
      <c r="E52" s="52">
        <v>6</v>
      </c>
      <c r="F52" s="50">
        <v>2108</v>
      </c>
      <c r="G52" s="50">
        <v>244</v>
      </c>
      <c r="H52" s="42">
        <v>2850</v>
      </c>
      <c r="I52" s="42">
        <v>0</v>
      </c>
      <c r="J52" s="42">
        <f t="shared" si="0"/>
        <v>0</v>
      </c>
    </row>
    <row r="53" spans="1:10" ht="12.75">
      <c r="A53" s="38" t="s">
        <v>46</v>
      </c>
      <c r="B53" s="46" t="s">
        <v>56</v>
      </c>
      <c r="C53" s="47">
        <v>10</v>
      </c>
      <c r="D53" s="48" t="s">
        <v>62</v>
      </c>
      <c r="E53" s="48">
        <v>0</v>
      </c>
      <c r="F53" s="47" t="s">
        <v>152</v>
      </c>
      <c r="G53" s="47" t="s">
        <v>63</v>
      </c>
      <c r="H53" s="57">
        <f>H54</f>
        <v>210</v>
      </c>
      <c r="I53" s="57">
        <f>I54</f>
        <v>3</v>
      </c>
      <c r="J53" s="57">
        <f t="shared" si="0"/>
        <v>1.4285714285714286</v>
      </c>
    </row>
    <row r="54" spans="1:10" ht="24">
      <c r="A54" s="40" t="s">
        <v>133</v>
      </c>
      <c r="B54" s="49" t="s">
        <v>56</v>
      </c>
      <c r="C54" s="50">
        <v>10</v>
      </c>
      <c r="D54" s="51">
        <v>17</v>
      </c>
      <c r="E54" s="51">
        <v>1</v>
      </c>
      <c r="F54" s="50">
        <v>2128</v>
      </c>
      <c r="G54" s="50" t="s">
        <v>63</v>
      </c>
      <c r="H54" s="58">
        <f>H55</f>
        <v>210</v>
      </c>
      <c r="I54" s="58">
        <f>I55</f>
        <v>3</v>
      </c>
      <c r="J54" s="58">
        <f t="shared" si="0"/>
        <v>1.4285714285714286</v>
      </c>
    </row>
    <row r="55" spans="1:10" ht="36">
      <c r="A55" s="40" t="s">
        <v>80</v>
      </c>
      <c r="B55" s="49" t="s">
        <v>56</v>
      </c>
      <c r="C55" s="50">
        <v>10</v>
      </c>
      <c r="D55" s="51">
        <v>17</v>
      </c>
      <c r="E55" s="51">
        <v>1</v>
      </c>
      <c r="F55" s="50">
        <v>2128</v>
      </c>
      <c r="G55" s="50">
        <v>242</v>
      </c>
      <c r="H55" s="42">
        <v>210</v>
      </c>
      <c r="I55" s="42">
        <v>3</v>
      </c>
      <c r="J55" s="42">
        <f t="shared" si="0"/>
        <v>1.4285714285714286</v>
      </c>
    </row>
    <row r="56" spans="1:10" ht="12.75">
      <c r="A56" s="37" t="s">
        <v>47</v>
      </c>
      <c r="B56" s="43" t="s">
        <v>57</v>
      </c>
      <c r="C56" s="44" t="s">
        <v>62</v>
      </c>
      <c r="D56" s="45" t="s">
        <v>62</v>
      </c>
      <c r="E56" s="45">
        <v>0</v>
      </c>
      <c r="F56" s="44" t="s">
        <v>152</v>
      </c>
      <c r="G56" s="44" t="s">
        <v>63</v>
      </c>
      <c r="H56" s="56">
        <f>H57+H63+H70</f>
        <v>1110.3</v>
      </c>
      <c r="I56" s="56">
        <f>I57+I63+I70</f>
        <v>57.8</v>
      </c>
      <c r="J56" s="56">
        <f t="shared" si="0"/>
        <v>5.205800234170945</v>
      </c>
    </row>
    <row r="57" spans="1:10" ht="12.75">
      <c r="A57" s="38" t="s">
        <v>40</v>
      </c>
      <c r="B57" s="46" t="s">
        <v>57</v>
      </c>
      <c r="C57" s="47" t="s">
        <v>53</v>
      </c>
      <c r="D57" s="48" t="s">
        <v>62</v>
      </c>
      <c r="E57" s="48">
        <v>0</v>
      </c>
      <c r="F57" s="47" t="s">
        <v>152</v>
      </c>
      <c r="G57" s="47" t="s">
        <v>63</v>
      </c>
      <c r="H57" s="57">
        <f>H58+H61</f>
        <v>10</v>
      </c>
      <c r="I57" s="57">
        <f>I58+I61</f>
        <v>0</v>
      </c>
      <c r="J57" s="57">
        <f t="shared" si="0"/>
        <v>0</v>
      </c>
    </row>
    <row r="58" spans="1:10" ht="36" hidden="1">
      <c r="A58" s="40" t="s">
        <v>134</v>
      </c>
      <c r="B58" s="49" t="s">
        <v>57</v>
      </c>
      <c r="C58" s="50" t="s">
        <v>53</v>
      </c>
      <c r="D58" s="51">
        <v>12</v>
      </c>
      <c r="E58" s="52">
        <v>2</v>
      </c>
      <c r="F58" s="50" t="s">
        <v>152</v>
      </c>
      <c r="G58" s="50" t="s">
        <v>63</v>
      </c>
      <c r="H58" s="58">
        <f>H59</f>
        <v>0</v>
      </c>
      <c r="I58" s="58">
        <f>I59</f>
        <v>0</v>
      </c>
      <c r="J58" s="58" t="e">
        <f t="shared" si="0"/>
        <v>#DIV/0!</v>
      </c>
    </row>
    <row r="59" spans="1:10" s="21" customFormat="1" ht="36" hidden="1">
      <c r="A59" s="40" t="s">
        <v>122</v>
      </c>
      <c r="B59" s="49" t="s">
        <v>57</v>
      </c>
      <c r="C59" s="50" t="s">
        <v>53</v>
      </c>
      <c r="D59" s="51">
        <v>12</v>
      </c>
      <c r="E59" s="52">
        <v>2</v>
      </c>
      <c r="F59" s="50">
        <v>7061</v>
      </c>
      <c r="G59" s="50" t="s">
        <v>63</v>
      </c>
      <c r="H59" s="58">
        <f>H60</f>
        <v>0</v>
      </c>
      <c r="I59" s="58">
        <f>I60</f>
        <v>0</v>
      </c>
      <c r="J59" s="58" t="e">
        <f t="shared" si="0"/>
        <v>#DIV/0!</v>
      </c>
    </row>
    <row r="60" spans="1:10" s="21" customFormat="1" ht="24" hidden="1">
      <c r="A60" s="40" t="s">
        <v>78</v>
      </c>
      <c r="B60" s="49" t="s">
        <v>57</v>
      </c>
      <c r="C60" s="50" t="s">
        <v>53</v>
      </c>
      <c r="D60" s="51">
        <v>12</v>
      </c>
      <c r="E60" s="52">
        <v>2</v>
      </c>
      <c r="F60" s="50">
        <v>7061</v>
      </c>
      <c r="G60" s="50">
        <v>244</v>
      </c>
      <c r="H60" s="58">
        <v>0</v>
      </c>
      <c r="I60" s="58">
        <v>0</v>
      </c>
      <c r="J60" s="58" t="e">
        <f t="shared" si="0"/>
        <v>#DIV/0!</v>
      </c>
    </row>
    <row r="61" spans="1:10" s="21" customFormat="1" ht="60">
      <c r="A61" s="40" t="s">
        <v>135</v>
      </c>
      <c r="B61" s="49" t="s">
        <v>57</v>
      </c>
      <c r="C61" s="50" t="s">
        <v>53</v>
      </c>
      <c r="D61" s="51">
        <v>12</v>
      </c>
      <c r="E61" s="52">
        <v>4</v>
      </c>
      <c r="F61" s="50">
        <v>2108</v>
      </c>
      <c r="G61" s="50" t="s">
        <v>63</v>
      </c>
      <c r="H61" s="58">
        <f>H62</f>
        <v>10</v>
      </c>
      <c r="I61" s="58">
        <f>I62</f>
        <v>0</v>
      </c>
      <c r="J61" s="58">
        <f t="shared" si="0"/>
        <v>0</v>
      </c>
    </row>
    <row r="62" spans="1:10" s="21" customFormat="1" ht="48">
      <c r="A62" s="40" t="s">
        <v>83</v>
      </c>
      <c r="B62" s="49" t="s">
        <v>57</v>
      </c>
      <c r="C62" s="50" t="s">
        <v>53</v>
      </c>
      <c r="D62" s="51">
        <v>12</v>
      </c>
      <c r="E62" s="52">
        <v>4</v>
      </c>
      <c r="F62" s="50">
        <v>2108</v>
      </c>
      <c r="G62" s="50" t="s">
        <v>110</v>
      </c>
      <c r="H62" s="42">
        <v>10</v>
      </c>
      <c r="I62" s="42">
        <v>0</v>
      </c>
      <c r="J62" s="42">
        <f t="shared" si="0"/>
        <v>0</v>
      </c>
    </row>
    <row r="63" spans="1:10" s="21" customFormat="1" ht="12.75">
      <c r="A63" s="38" t="s">
        <v>41</v>
      </c>
      <c r="B63" s="46" t="s">
        <v>57</v>
      </c>
      <c r="C63" s="47" t="s">
        <v>54</v>
      </c>
      <c r="D63" s="48" t="s">
        <v>62</v>
      </c>
      <c r="E63" s="48">
        <v>0</v>
      </c>
      <c r="F63" s="47" t="s">
        <v>152</v>
      </c>
      <c r="G63" s="47" t="s">
        <v>63</v>
      </c>
      <c r="H63" s="57">
        <f>H64+H67</f>
        <v>20</v>
      </c>
      <c r="I63" s="57">
        <f>I64+I67</f>
        <v>40.6</v>
      </c>
      <c r="J63" s="57">
        <f t="shared" si="0"/>
        <v>203.00000000000003</v>
      </c>
    </row>
    <row r="64" spans="1:10" s="21" customFormat="1" ht="60">
      <c r="A64" s="40" t="s">
        <v>135</v>
      </c>
      <c r="B64" s="49" t="s">
        <v>57</v>
      </c>
      <c r="C64" s="50" t="s">
        <v>54</v>
      </c>
      <c r="D64" s="51">
        <v>12</v>
      </c>
      <c r="E64" s="52">
        <v>4</v>
      </c>
      <c r="F64" s="50">
        <v>2108</v>
      </c>
      <c r="G64" s="50" t="s">
        <v>63</v>
      </c>
      <c r="H64" s="58">
        <f>H65</f>
        <v>20</v>
      </c>
      <c r="I64" s="58">
        <f>I65+I66</f>
        <v>40.6</v>
      </c>
      <c r="J64" s="58">
        <f t="shared" si="0"/>
        <v>203.00000000000003</v>
      </c>
    </row>
    <row r="65" spans="1:10" s="21" customFormat="1" ht="48">
      <c r="A65" s="40" t="s">
        <v>83</v>
      </c>
      <c r="B65" s="49" t="s">
        <v>57</v>
      </c>
      <c r="C65" s="50" t="s">
        <v>54</v>
      </c>
      <c r="D65" s="51">
        <v>12</v>
      </c>
      <c r="E65" s="52">
        <v>4</v>
      </c>
      <c r="F65" s="50">
        <v>2108</v>
      </c>
      <c r="G65" s="50">
        <v>810</v>
      </c>
      <c r="H65" s="58">
        <v>20</v>
      </c>
      <c r="I65" s="58">
        <v>0</v>
      </c>
      <c r="J65" s="58">
        <f t="shared" si="0"/>
        <v>0</v>
      </c>
    </row>
    <row r="66" spans="1:10" s="21" customFormat="1" ht="24">
      <c r="A66" s="40" t="s">
        <v>78</v>
      </c>
      <c r="B66" s="49" t="s">
        <v>57</v>
      </c>
      <c r="C66" s="50" t="s">
        <v>54</v>
      </c>
      <c r="D66" s="51">
        <v>12</v>
      </c>
      <c r="E66" s="52">
        <v>4</v>
      </c>
      <c r="F66" s="50">
        <v>2108</v>
      </c>
      <c r="G66" s="50">
        <v>244</v>
      </c>
      <c r="H66" s="58">
        <v>0</v>
      </c>
      <c r="I66" s="58">
        <v>40.6</v>
      </c>
      <c r="J66" s="58" t="s">
        <v>73</v>
      </c>
    </row>
    <row r="67" spans="1:10" s="21" customFormat="1" ht="36" hidden="1">
      <c r="A67" s="40" t="s">
        <v>136</v>
      </c>
      <c r="B67" s="49" t="s">
        <v>57</v>
      </c>
      <c r="C67" s="50" t="s">
        <v>54</v>
      </c>
      <c r="D67" s="51">
        <v>12</v>
      </c>
      <c r="E67" s="52">
        <v>5</v>
      </c>
      <c r="F67" s="50" t="s">
        <v>152</v>
      </c>
      <c r="G67" s="50" t="s">
        <v>63</v>
      </c>
      <c r="H67" s="58">
        <f>H68</f>
        <v>0</v>
      </c>
      <c r="I67" s="58">
        <f>I68</f>
        <v>0</v>
      </c>
      <c r="J67" s="58" t="e">
        <f t="shared" si="0"/>
        <v>#DIV/0!</v>
      </c>
    </row>
    <row r="68" spans="1:10" s="21" customFormat="1" ht="36" hidden="1">
      <c r="A68" s="40" t="s">
        <v>122</v>
      </c>
      <c r="B68" s="49" t="s">
        <v>57</v>
      </c>
      <c r="C68" s="50" t="s">
        <v>54</v>
      </c>
      <c r="D68" s="51">
        <v>12</v>
      </c>
      <c r="E68" s="52">
        <v>5</v>
      </c>
      <c r="F68" s="50">
        <v>7061</v>
      </c>
      <c r="G68" s="50" t="s">
        <v>63</v>
      </c>
      <c r="H68" s="58">
        <f>H69</f>
        <v>0</v>
      </c>
      <c r="I68" s="58">
        <f>I69</f>
        <v>0</v>
      </c>
      <c r="J68" s="58" t="e">
        <f t="shared" si="0"/>
        <v>#DIV/0!</v>
      </c>
    </row>
    <row r="69" spans="1:10" s="21" customFormat="1" ht="56.25" customHeight="1" hidden="1">
      <c r="A69" s="40" t="s">
        <v>137</v>
      </c>
      <c r="B69" s="49" t="s">
        <v>57</v>
      </c>
      <c r="C69" s="50" t="s">
        <v>54</v>
      </c>
      <c r="D69" s="51">
        <v>12</v>
      </c>
      <c r="E69" s="52">
        <v>5</v>
      </c>
      <c r="F69" s="50">
        <v>7061</v>
      </c>
      <c r="G69" s="50">
        <v>243</v>
      </c>
      <c r="H69" s="58">
        <v>0</v>
      </c>
      <c r="I69" s="58">
        <v>0</v>
      </c>
      <c r="J69" s="58" t="e">
        <f t="shared" si="0"/>
        <v>#DIV/0!</v>
      </c>
    </row>
    <row r="70" spans="1:10" s="21" customFormat="1" ht="20.25" customHeight="1">
      <c r="A70" s="38" t="s">
        <v>66</v>
      </c>
      <c r="B70" s="46" t="s">
        <v>57</v>
      </c>
      <c r="C70" s="47" t="s">
        <v>55</v>
      </c>
      <c r="D70" s="48" t="s">
        <v>62</v>
      </c>
      <c r="E70" s="48">
        <v>0</v>
      </c>
      <c r="F70" s="47" t="s">
        <v>152</v>
      </c>
      <c r="G70" s="47" t="s">
        <v>63</v>
      </c>
      <c r="H70" s="57">
        <f>H71+H73</f>
        <v>1080.3</v>
      </c>
      <c r="I70" s="57">
        <f>I71+I73</f>
        <v>17.2</v>
      </c>
      <c r="J70" s="57">
        <f t="shared" si="0"/>
        <v>1.5921503286124226</v>
      </c>
    </row>
    <row r="71" spans="1:10" s="21" customFormat="1" ht="48">
      <c r="A71" s="40" t="s">
        <v>138</v>
      </c>
      <c r="B71" s="49" t="s">
        <v>57</v>
      </c>
      <c r="C71" s="50" t="s">
        <v>55</v>
      </c>
      <c r="D71" s="51" t="s">
        <v>58</v>
      </c>
      <c r="E71" s="52">
        <v>5</v>
      </c>
      <c r="F71" s="50">
        <v>2108</v>
      </c>
      <c r="G71" s="50" t="s">
        <v>63</v>
      </c>
      <c r="H71" s="58">
        <f>H72</f>
        <v>50</v>
      </c>
      <c r="I71" s="58">
        <f>I72</f>
        <v>17.2</v>
      </c>
      <c r="J71" s="58">
        <f t="shared" si="0"/>
        <v>34.4</v>
      </c>
    </row>
    <row r="72" spans="1:10" s="21" customFormat="1" ht="24">
      <c r="A72" s="40" t="s">
        <v>78</v>
      </c>
      <c r="B72" s="49" t="s">
        <v>57</v>
      </c>
      <c r="C72" s="50" t="s">
        <v>55</v>
      </c>
      <c r="D72" s="51" t="s">
        <v>58</v>
      </c>
      <c r="E72" s="52">
        <v>5</v>
      </c>
      <c r="F72" s="50">
        <v>2108</v>
      </c>
      <c r="G72" s="50">
        <v>244</v>
      </c>
      <c r="H72" s="58">
        <v>50</v>
      </c>
      <c r="I72" s="58">
        <v>17.2</v>
      </c>
      <c r="J72" s="58">
        <f t="shared" si="0"/>
        <v>34.4</v>
      </c>
    </row>
    <row r="73" spans="1:10" s="21" customFormat="1" ht="60">
      <c r="A73" s="40" t="s">
        <v>132</v>
      </c>
      <c r="B73" s="49" t="s">
        <v>57</v>
      </c>
      <c r="C73" s="50" t="s">
        <v>55</v>
      </c>
      <c r="D73" s="51">
        <v>18</v>
      </c>
      <c r="E73" s="51">
        <v>6</v>
      </c>
      <c r="F73" s="50">
        <v>2108</v>
      </c>
      <c r="G73" s="50" t="s">
        <v>63</v>
      </c>
      <c r="H73" s="58">
        <f>H74</f>
        <v>1030.3</v>
      </c>
      <c r="I73" s="58">
        <f>I74</f>
        <v>0</v>
      </c>
      <c r="J73" s="58">
        <f aca="true" t="shared" si="1" ref="J73:J124">I73/H73*100</f>
        <v>0</v>
      </c>
    </row>
    <row r="74" spans="1:10" s="21" customFormat="1" ht="24">
      <c r="A74" s="40" t="s">
        <v>78</v>
      </c>
      <c r="B74" s="49" t="s">
        <v>57</v>
      </c>
      <c r="C74" s="50" t="s">
        <v>55</v>
      </c>
      <c r="D74" s="51">
        <v>18</v>
      </c>
      <c r="E74" s="51">
        <v>6</v>
      </c>
      <c r="F74" s="50">
        <v>2108</v>
      </c>
      <c r="G74" s="50">
        <v>244</v>
      </c>
      <c r="H74" s="58">
        <v>1030.3</v>
      </c>
      <c r="I74" s="58">
        <v>0</v>
      </c>
      <c r="J74" s="58">
        <f t="shared" si="1"/>
        <v>0</v>
      </c>
    </row>
    <row r="75" spans="1:10" s="21" customFormat="1" ht="12.75">
      <c r="A75" s="37" t="s">
        <v>139</v>
      </c>
      <c r="B75" s="43" t="s">
        <v>58</v>
      </c>
      <c r="C75" s="44" t="s">
        <v>62</v>
      </c>
      <c r="D75" s="45" t="s">
        <v>62</v>
      </c>
      <c r="E75" s="45">
        <v>0</v>
      </c>
      <c r="F75" s="44" t="s">
        <v>152</v>
      </c>
      <c r="G75" s="44" t="s">
        <v>63</v>
      </c>
      <c r="H75" s="56">
        <f>H76</f>
        <v>17001.9</v>
      </c>
      <c r="I75" s="56">
        <f>I76</f>
        <v>4205.8</v>
      </c>
      <c r="J75" s="56">
        <f t="shared" si="1"/>
        <v>24.737235250177918</v>
      </c>
    </row>
    <row r="76" spans="1:10" s="21" customFormat="1" ht="12.75">
      <c r="A76" s="38" t="s">
        <v>67</v>
      </c>
      <c r="B76" s="46" t="s">
        <v>58</v>
      </c>
      <c r="C76" s="47" t="s">
        <v>53</v>
      </c>
      <c r="D76" s="48" t="s">
        <v>62</v>
      </c>
      <c r="E76" s="48">
        <v>0</v>
      </c>
      <c r="F76" s="47" t="s">
        <v>152</v>
      </c>
      <c r="G76" s="47" t="s">
        <v>63</v>
      </c>
      <c r="H76" s="57">
        <f>H77+H79+H84+H91+H98+H100+H89+H96</f>
        <v>17001.9</v>
      </c>
      <c r="I76" s="57">
        <f>I77+I79+I84+I91+I98+I100+I89+I96</f>
        <v>4205.8</v>
      </c>
      <c r="J76" s="57">
        <f t="shared" si="1"/>
        <v>24.737235250177918</v>
      </c>
    </row>
    <row r="77" spans="1:10" s="21" customFormat="1" ht="36">
      <c r="A77" s="40" t="s">
        <v>122</v>
      </c>
      <c r="B77" s="49" t="s">
        <v>58</v>
      </c>
      <c r="C77" s="50" t="s">
        <v>53</v>
      </c>
      <c r="D77" s="51" t="s">
        <v>55</v>
      </c>
      <c r="E77" s="51">
        <v>1</v>
      </c>
      <c r="F77" s="50">
        <v>7061</v>
      </c>
      <c r="G77" s="50" t="s">
        <v>63</v>
      </c>
      <c r="H77" s="42">
        <f>H78</f>
        <v>40</v>
      </c>
      <c r="I77" s="42">
        <f>I78</f>
        <v>0</v>
      </c>
      <c r="J77" s="42">
        <f t="shared" si="1"/>
        <v>0</v>
      </c>
    </row>
    <row r="78" spans="1:10" s="22" customFormat="1" ht="24">
      <c r="A78" s="40" t="s">
        <v>78</v>
      </c>
      <c r="B78" s="49" t="s">
        <v>58</v>
      </c>
      <c r="C78" s="50" t="s">
        <v>53</v>
      </c>
      <c r="D78" s="51" t="s">
        <v>55</v>
      </c>
      <c r="E78" s="51">
        <v>1</v>
      </c>
      <c r="F78" s="50">
        <v>7061</v>
      </c>
      <c r="G78" s="50">
        <v>244</v>
      </c>
      <c r="H78" s="42">
        <v>40</v>
      </c>
      <c r="I78" s="42">
        <v>0</v>
      </c>
      <c r="J78" s="42">
        <f t="shared" si="1"/>
        <v>0</v>
      </c>
    </row>
    <row r="79" spans="1:10" ht="60">
      <c r="A79" s="40" t="s">
        <v>125</v>
      </c>
      <c r="B79" s="49" t="s">
        <v>58</v>
      </c>
      <c r="C79" s="50" t="s">
        <v>53</v>
      </c>
      <c r="D79" s="51" t="s">
        <v>57</v>
      </c>
      <c r="E79" s="51">
        <v>5</v>
      </c>
      <c r="F79" s="50" t="s">
        <v>157</v>
      </c>
      <c r="G79" s="50" t="s">
        <v>63</v>
      </c>
      <c r="H79" s="42">
        <f>H80+H81+H82+H83</f>
        <v>2685.7</v>
      </c>
      <c r="I79" s="42">
        <f>I80+I81+I82+I83</f>
        <v>532.2</v>
      </c>
      <c r="J79" s="42">
        <f t="shared" si="1"/>
        <v>19.816062851398147</v>
      </c>
    </row>
    <row r="80" spans="1:10" ht="12.75">
      <c r="A80" s="40" t="s">
        <v>76</v>
      </c>
      <c r="B80" s="49" t="s">
        <v>58</v>
      </c>
      <c r="C80" s="50" t="s">
        <v>53</v>
      </c>
      <c r="D80" s="51" t="s">
        <v>57</v>
      </c>
      <c r="E80" s="51">
        <v>5</v>
      </c>
      <c r="F80" s="50" t="s">
        <v>157</v>
      </c>
      <c r="G80" s="50">
        <v>111</v>
      </c>
      <c r="H80" s="42">
        <v>2209</v>
      </c>
      <c r="I80" s="42">
        <v>530.7</v>
      </c>
      <c r="J80" s="42">
        <f t="shared" si="1"/>
        <v>24.02444545043006</v>
      </c>
    </row>
    <row r="81" spans="1:10" ht="24">
      <c r="A81" s="40" t="s">
        <v>77</v>
      </c>
      <c r="B81" s="49" t="s">
        <v>58</v>
      </c>
      <c r="C81" s="50" t="s">
        <v>53</v>
      </c>
      <c r="D81" s="51" t="s">
        <v>57</v>
      </c>
      <c r="E81" s="51">
        <v>5</v>
      </c>
      <c r="F81" s="50" t="s">
        <v>157</v>
      </c>
      <c r="G81" s="50">
        <v>112</v>
      </c>
      <c r="H81" s="42">
        <v>66</v>
      </c>
      <c r="I81" s="42">
        <v>0</v>
      </c>
      <c r="J81" s="42">
        <f t="shared" si="1"/>
        <v>0</v>
      </c>
    </row>
    <row r="82" spans="1:10" ht="36">
      <c r="A82" s="40" t="s">
        <v>80</v>
      </c>
      <c r="B82" s="49" t="s">
        <v>58</v>
      </c>
      <c r="C82" s="50" t="s">
        <v>53</v>
      </c>
      <c r="D82" s="51" t="s">
        <v>57</v>
      </c>
      <c r="E82" s="51">
        <v>5</v>
      </c>
      <c r="F82" s="50" t="s">
        <v>157</v>
      </c>
      <c r="G82" s="50">
        <v>242</v>
      </c>
      <c r="H82" s="42">
        <v>3</v>
      </c>
      <c r="I82" s="42">
        <v>1.5</v>
      </c>
      <c r="J82" s="42">
        <f t="shared" si="1"/>
        <v>50</v>
      </c>
    </row>
    <row r="83" spans="1:10" ht="24">
      <c r="A83" s="40" t="s">
        <v>78</v>
      </c>
      <c r="B83" s="49" t="s">
        <v>58</v>
      </c>
      <c r="C83" s="50" t="s">
        <v>53</v>
      </c>
      <c r="D83" s="51" t="s">
        <v>57</v>
      </c>
      <c r="E83" s="51">
        <v>5</v>
      </c>
      <c r="F83" s="50" t="s">
        <v>157</v>
      </c>
      <c r="G83" s="50">
        <v>244</v>
      </c>
      <c r="H83" s="42">
        <v>407.7</v>
      </c>
      <c r="I83" s="42">
        <v>0</v>
      </c>
      <c r="J83" s="42">
        <f t="shared" si="1"/>
        <v>0</v>
      </c>
    </row>
    <row r="84" spans="1:10" ht="60">
      <c r="A84" s="40" t="s">
        <v>125</v>
      </c>
      <c r="B84" s="49" t="s">
        <v>58</v>
      </c>
      <c r="C84" s="50" t="s">
        <v>53</v>
      </c>
      <c r="D84" s="51" t="s">
        <v>57</v>
      </c>
      <c r="E84" s="51">
        <v>6</v>
      </c>
      <c r="F84" s="50" t="s">
        <v>157</v>
      </c>
      <c r="G84" s="50" t="s">
        <v>63</v>
      </c>
      <c r="H84" s="42">
        <f>H85+H86+H87+H88</f>
        <v>3894.6</v>
      </c>
      <c r="I84" s="42">
        <f>I85+I86+I87+I88</f>
        <v>922.4999999999999</v>
      </c>
      <c r="J84" s="42">
        <f t="shared" si="1"/>
        <v>23.686643044215064</v>
      </c>
    </row>
    <row r="85" spans="1:10" ht="12.75">
      <c r="A85" s="40" t="s">
        <v>76</v>
      </c>
      <c r="B85" s="49" t="s">
        <v>58</v>
      </c>
      <c r="C85" s="50" t="s">
        <v>53</v>
      </c>
      <c r="D85" s="51" t="s">
        <v>57</v>
      </c>
      <c r="E85" s="51">
        <v>6</v>
      </c>
      <c r="F85" s="50" t="s">
        <v>157</v>
      </c>
      <c r="G85" s="50">
        <v>111</v>
      </c>
      <c r="H85" s="42">
        <v>3426</v>
      </c>
      <c r="I85" s="42">
        <v>838.8</v>
      </c>
      <c r="J85" s="42">
        <f t="shared" si="1"/>
        <v>24.483362521891415</v>
      </c>
    </row>
    <row r="86" spans="1:10" ht="24">
      <c r="A86" s="40" t="s">
        <v>77</v>
      </c>
      <c r="B86" s="49" t="s">
        <v>58</v>
      </c>
      <c r="C86" s="50" t="s">
        <v>53</v>
      </c>
      <c r="D86" s="51" t="s">
        <v>57</v>
      </c>
      <c r="E86" s="51">
        <v>6</v>
      </c>
      <c r="F86" s="50" t="s">
        <v>157</v>
      </c>
      <c r="G86" s="50">
        <v>112</v>
      </c>
      <c r="H86" s="42">
        <v>66</v>
      </c>
      <c r="I86" s="42">
        <v>4.4</v>
      </c>
      <c r="J86" s="42">
        <f t="shared" si="1"/>
        <v>6.666666666666667</v>
      </c>
    </row>
    <row r="87" spans="1:10" ht="36">
      <c r="A87" s="40" t="s">
        <v>80</v>
      </c>
      <c r="B87" s="49" t="s">
        <v>58</v>
      </c>
      <c r="C87" s="50" t="s">
        <v>53</v>
      </c>
      <c r="D87" s="51" t="s">
        <v>57</v>
      </c>
      <c r="E87" s="51">
        <v>6</v>
      </c>
      <c r="F87" s="50" t="s">
        <v>157</v>
      </c>
      <c r="G87" s="50">
        <v>242</v>
      </c>
      <c r="H87" s="42">
        <v>17</v>
      </c>
      <c r="I87" s="42">
        <v>2.5</v>
      </c>
      <c r="J87" s="42">
        <f t="shared" si="1"/>
        <v>14.705882352941178</v>
      </c>
    </row>
    <row r="88" spans="1:10" ht="24">
      <c r="A88" s="40" t="s">
        <v>78</v>
      </c>
      <c r="B88" s="49" t="s">
        <v>58</v>
      </c>
      <c r="C88" s="50" t="s">
        <v>53</v>
      </c>
      <c r="D88" s="51" t="s">
        <v>57</v>
      </c>
      <c r="E88" s="51">
        <v>6</v>
      </c>
      <c r="F88" s="50" t="s">
        <v>157</v>
      </c>
      <c r="G88" s="50">
        <v>244</v>
      </c>
      <c r="H88" s="42">
        <v>385.6</v>
      </c>
      <c r="I88" s="42">
        <v>76.8</v>
      </c>
      <c r="J88" s="42">
        <f t="shared" si="1"/>
        <v>19.91701244813278</v>
      </c>
    </row>
    <row r="89" spans="1:12" ht="48">
      <c r="A89" s="40" t="s">
        <v>163</v>
      </c>
      <c r="B89" s="49" t="s">
        <v>58</v>
      </c>
      <c r="C89" s="50" t="s">
        <v>53</v>
      </c>
      <c r="D89" s="51" t="s">
        <v>57</v>
      </c>
      <c r="E89" s="51" t="s">
        <v>160</v>
      </c>
      <c r="F89" s="50" t="s">
        <v>161</v>
      </c>
      <c r="G89" s="50" t="s">
        <v>63</v>
      </c>
      <c r="H89" s="42">
        <f>H90</f>
        <v>0</v>
      </c>
      <c r="I89" s="42">
        <f>I90</f>
        <v>633.1</v>
      </c>
      <c r="J89" s="42" t="s">
        <v>73</v>
      </c>
      <c r="L89" s="63"/>
    </row>
    <row r="90" spans="1:12" ht="24">
      <c r="A90" s="40" t="s">
        <v>78</v>
      </c>
      <c r="B90" s="49" t="s">
        <v>58</v>
      </c>
      <c r="C90" s="50" t="s">
        <v>53</v>
      </c>
      <c r="D90" s="51" t="s">
        <v>57</v>
      </c>
      <c r="E90" s="51" t="s">
        <v>160</v>
      </c>
      <c r="F90" s="50" t="s">
        <v>161</v>
      </c>
      <c r="G90" s="50" t="s">
        <v>162</v>
      </c>
      <c r="H90" s="42">
        <v>0</v>
      </c>
      <c r="I90" s="42">
        <v>633.1</v>
      </c>
      <c r="J90" s="42" t="s">
        <v>73</v>
      </c>
      <c r="L90" s="63"/>
    </row>
    <row r="91" spans="1:10" ht="60">
      <c r="A91" s="40" t="s">
        <v>125</v>
      </c>
      <c r="B91" s="49" t="s">
        <v>58</v>
      </c>
      <c r="C91" s="50" t="s">
        <v>53</v>
      </c>
      <c r="D91" s="51" t="s">
        <v>57</v>
      </c>
      <c r="E91" s="51">
        <v>9</v>
      </c>
      <c r="F91" s="50" t="s">
        <v>157</v>
      </c>
      <c r="G91" s="50" t="s">
        <v>63</v>
      </c>
      <c r="H91" s="42">
        <f>H92+H93+H94+H95</f>
        <v>10054.6</v>
      </c>
      <c r="I91" s="42">
        <f>I92+I93+I94+I95</f>
        <v>2118</v>
      </c>
      <c r="J91" s="42">
        <f t="shared" si="1"/>
        <v>21.064985180912217</v>
      </c>
    </row>
    <row r="92" spans="1:10" ht="12.75">
      <c r="A92" s="40" t="s">
        <v>76</v>
      </c>
      <c r="B92" s="49" t="s">
        <v>58</v>
      </c>
      <c r="C92" s="50" t="s">
        <v>53</v>
      </c>
      <c r="D92" s="51" t="s">
        <v>57</v>
      </c>
      <c r="E92" s="51">
        <v>9</v>
      </c>
      <c r="F92" s="50" t="s">
        <v>157</v>
      </c>
      <c r="G92" s="50">
        <v>111</v>
      </c>
      <c r="H92" s="42">
        <v>7356</v>
      </c>
      <c r="I92" s="42">
        <v>1961.9</v>
      </c>
      <c r="J92" s="42">
        <f t="shared" si="1"/>
        <v>26.670744970092443</v>
      </c>
    </row>
    <row r="93" spans="1:10" ht="24">
      <c r="A93" s="40" t="s">
        <v>77</v>
      </c>
      <c r="B93" s="49" t="s">
        <v>58</v>
      </c>
      <c r="C93" s="50" t="s">
        <v>53</v>
      </c>
      <c r="D93" s="51" t="s">
        <v>57</v>
      </c>
      <c r="E93" s="51">
        <v>9</v>
      </c>
      <c r="F93" s="50" t="s">
        <v>157</v>
      </c>
      <c r="G93" s="50">
        <v>112</v>
      </c>
      <c r="H93" s="42">
        <v>286</v>
      </c>
      <c r="I93" s="42">
        <v>72.5</v>
      </c>
      <c r="J93" s="42">
        <f t="shared" si="1"/>
        <v>25.34965034965035</v>
      </c>
    </row>
    <row r="94" spans="1:10" ht="36">
      <c r="A94" s="40" t="s">
        <v>80</v>
      </c>
      <c r="B94" s="49" t="s">
        <v>58</v>
      </c>
      <c r="C94" s="50" t="s">
        <v>53</v>
      </c>
      <c r="D94" s="51" t="s">
        <v>57</v>
      </c>
      <c r="E94" s="51">
        <v>9</v>
      </c>
      <c r="F94" s="50" t="s">
        <v>157</v>
      </c>
      <c r="G94" s="50">
        <v>242</v>
      </c>
      <c r="H94" s="42">
        <v>56</v>
      </c>
      <c r="I94" s="42">
        <v>1.1</v>
      </c>
      <c r="J94" s="42">
        <f t="shared" si="1"/>
        <v>1.9642857142857146</v>
      </c>
    </row>
    <row r="95" spans="1:10" ht="24">
      <c r="A95" s="40" t="s">
        <v>78</v>
      </c>
      <c r="B95" s="49" t="s">
        <v>58</v>
      </c>
      <c r="C95" s="50" t="s">
        <v>53</v>
      </c>
      <c r="D95" s="51" t="s">
        <v>57</v>
      </c>
      <c r="E95" s="51">
        <v>9</v>
      </c>
      <c r="F95" s="50" t="s">
        <v>157</v>
      </c>
      <c r="G95" s="50">
        <v>244</v>
      </c>
      <c r="H95" s="42">
        <v>2356.6</v>
      </c>
      <c r="I95" s="42">
        <v>82.5</v>
      </c>
      <c r="J95" s="42">
        <f t="shared" si="1"/>
        <v>3.5008062462870235</v>
      </c>
    </row>
    <row r="96" spans="1:10" ht="48">
      <c r="A96" s="40" t="s">
        <v>163</v>
      </c>
      <c r="B96" s="49" t="s">
        <v>58</v>
      </c>
      <c r="C96" s="50" t="s">
        <v>53</v>
      </c>
      <c r="D96" s="51" t="s">
        <v>57</v>
      </c>
      <c r="E96" s="51">
        <v>9</v>
      </c>
      <c r="F96" s="50" t="s">
        <v>161</v>
      </c>
      <c r="G96" s="50" t="s">
        <v>63</v>
      </c>
      <c r="H96" s="42">
        <f>H97</f>
        <v>0</v>
      </c>
      <c r="I96" s="42">
        <f>I97</f>
        <v>0</v>
      </c>
      <c r="J96" s="42" t="s">
        <v>73</v>
      </c>
    </row>
    <row r="97" spans="1:10" ht="24">
      <c r="A97" s="40" t="s">
        <v>78</v>
      </c>
      <c r="B97" s="49" t="s">
        <v>58</v>
      </c>
      <c r="C97" s="50" t="s">
        <v>53</v>
      </c>
      <c r="D97" s="51" t="s">
        <v>57</v>
      </c>
      <c r="E97" s="51">
        <v>9</v>
      </c>
      <c r="F97" s="50" t="s">
        <v>161</v>
      </c>
      <c r="G97" s="50" t="s">
        <v>162</v>
      </c>
      <c r="H97" s="42">
        <v>0</v>
      </c>
      <c r="I97" s="42">
        <v>0</v>
      </c>
      <c r="J97" s="42" t="s">
        <v>73</v>
      </c>
    </row>
    <row r="98" spans="1:10" s="21" customFormat="1" ht="36">
      <c r="A98" s="40" t="s">
        <v>122</v>
      </c>
      <c r="B98" s="49" t="s">
        <v>58</v>
      </c>
      <c r="C98" s="50" t="s">
        <v>53</v>
      </c>
      <c r="D98" s="51" t="s">
        <v>57</v>
      </c>
      <c r="E98" s="51">
        <v>1</v>
      </c>
      <c r="F98" s="50">
        <v>7061</v>
      </c>
      <c r="G98" s="50" t="s">
        <v>63</v>
      </c>
      <c r="H98" s="42">
        <f>H99</f>
        <v>49.1</v>
      </c>
      <c r="I98" s="42">
        <f>I99</f>
        <v>0</v>
      </c>
      <c r="J98" s="42">
        <f t="shared" si="1"/>
        <v>0</v>
      </c>
    </row>
    <row r="99" spans="1:10" s="22" customFormat="1" ht="27.75" customHeight="1">
      <c r="A99" s="40" t="s">
        <v>78</v>
      </c>
      <c r="B99" s="49" t="s">
        <v>58</v>
      </c>
      <c r="C99" s="50" t="s">
        <v>53</v>
      </c>
      <c r="D99" s="51" t="s">
        <v>57</v>
      </c>
      <c r="E99" s="51">
        <v>1</v>
      </c>
      <c r="F99" s="50">
        <v>7061</v>
      </c>
      <c r="G99" s="50">
        <v>244</v>
      </c>
      <c r="H99" s="42">
        <v>49.1</v>
      </c>
      <c r="I99" s="42">
        <v>0</v>
      </c>
      <c r="J99" s="42">
        <f t="shared" si="1"/>
        <v>0</v>
      </c>
    </row>
    <row r="100" spans="1:10" s="23" customFormat="1" ht="48">
      <c r="A100" s="40" t="s">
        <v>140</v>
      </c>
      <c r="B100" s="49" t="s">
        <v>58</v>
      </c>
      <c r="C100" s="50" t="s">
        <v>53</v>
      </c>
      <c r="D100" s="51">
        <v>20</v>
      </c>
      <c r="E100" s="51">
        <v>2</v>
      </c>
      <c r="F100" s="50">
        <v>5641</v>
      </c>
      <c r="G100" s="50" t="s">
        <v>63</v>
      </c>
      <c r="H100" s="42">
        <f>H101</f>
        <v>277.9</v>
      </c>
      <c r="I100" s="42">
        <f>I101</f>
        <v>0</v>
      </c>
      <c r="J100" s="42">
        <f t="shared" si="1"/>
        <v>0</v>
      </c>
    </row>
    <row r="101" spans="1:10" ht="24">
      <c r="A101" s="40" t="s">
        <v>78</v>
      </c>
      <c r="B101" s="49" t="s">
        <v>58</v>
      </c>
      <c r="C101" s="50" t="s">
        <v>53</v>
      </c>
      <c r="D101" s="51">
        <v>20</v>
      </c>
      <c r="E101" s="51">
        <v>2</v>
      </c>
      <c r="F101" s="50">
        <v>5641</v>
      </c>
      <c r="G101" s="50">
        <v>244</v>
      </c>
      <c r="H101" s="42">
        <v>277.9</v>
      </c>
      <c r="I101" s="42">
        <v>0</v>
      </c>
      <c r="J101" s="42">
        <f t="shared" si="1"/>
        <v>0</v>
      </c>
    </row>
    <row r="102" spans="1:10" ht="12.75">
      <c r="A102" s="37" t="s">
        <v>48</v>
      </c>
      <c r="B102" s="43">
        <v>10</v>
      </c>
      <c r="C102" s="44" t="s">
        <v>62</v>
      </c>
      <c r="D102" s="45" t="s">
        <v>62</v>
      </c>
      <c r="E102" s="45">
        <v>0</v>
      </c>
      <c r="F102" s="44" t="s">
        <v>152</v>
      </c>
      <c r="G102" s="44" t="s">
        <v>63</v>
      </c>
      <c r="H102" s="56">
        <f aca="true" t="shared" si="2" ref="H102:I104">H103</f>
        <v>180</v>
      </c>
      <c r="I102" s="56">
        <f t="shared" si="2"/>
        <v>30</v>
      </c>
      <c r="J102" s="56">
        <f t="shared" si="1"/>
        <v>16.666666666666664</v>
      </c>
    </row>
    <row r="103" spans="1:10" ht="12.75">
      <c r="A103" s="38" t="s">
        <v>60</v>
      </c>
      <c r="B103" s="46">
        <v>10</v>
      </c>
      <c r="C103" s="47" t="s">
        <v>53</v>
      </c>
      <c r="D103" s="48" t="s">
        <v>62</v>
      </c>
      <c r="E103" s="48">
        <v>0</v>
      </c>
      <c r="F103" s="47" t="s">
        <v>152</v>
      </c>
      <c r="G103" s="47" t="s">
        <v>63</v>
      </c>
      <c r="H103" s="57">
        <f t="shared" si="2"/>
        <v>180</v>
      </c>
      <c r="I103" s="57">
        <f t="shared" si="2"/>
        <v>30</v>
      </c>
      <c r="J103" s="57">
        <f t="shared" si="1"/>
        <v>16.666666666666664</v>
      </c>
    </row>
    <row r="104" spans="1:10" ht="67.5" customHeight="1">
      <c r="A104" s="40" t="s">
        <v>141</v>
      </c>
      <c r="B104" s="49">
        <v>10</v>
      </c>
      <c r="C104" s="50" t="s">
        <v>53</v>
      </c>
      <c r="D104" s="51">
        <v>25</v>
      </c>
      <c r="E104" s="51">
        <v>1</v>
      </c>
      <c r="F104" s="50">
        <v>2106</v>
      </c>
      <c r="G104" s="50" t="s">
        <v>63</v>
      </c>
      <c r="H104" s="42">
        <f t="shared" si="2"/>
        <v>180</v>
      </c>
      <c r="I104" s="42">
        <f t="shared" si="2"/>
        <v>30</v>
      </c>
      <c r="J104" s="42">
        <f t="shared" si="1"/>
        <v>16.666666666666664</v>
      </c>
    </row>
    <row r="105" spans="1:10" ht="12.75">
      <c r="A105" s="39" t="s">
        <v>68</v>
      </c>
      <c r="B105" s="49">
        <v>10</v>
      </c>
      <c r="C105" s="50" t="s">
        <v>53</v>
      </c>
      <c r="D105" s="51">
        <v>25</v>
      </c>
      <c r="E105" s="51">
        <v>1</v>
      </c>
      <c r="F105" s="50">
        <v>2106</v>
      </c>
      <c r="G105" s="50">
        <v>321</v>
      </c>
      <c r="H105" s="42">
        <v>180</v>
      </c>
      <c r="I105" s="42">
        <v>30</v>
      </c>
      <c r="J105" s="42">
        <f t="shared" si="1"/>
        <v>16.666666666666664</v>
      </c>
    </row>
    <row r="106" spans="1:10" ht="12.75">
      <c r="A106" s="37" t="s">
        <v>49</v>
      </c>
      <c r="B106" s="43">
        <v>11</v>
      </c>
      <c r="C106" s="44" t="s">
        <v>62</v>
      </c>
      <c r="D106" s="45" t="s">
        <v>62</v>
      </c>
      <c r="E106" s="45">
        <v>0</v>
      </c>
      <c r="F106" s="44" t="s">
        <v>152</v>
      </c>
      <c r="G106" s="44" t="s">
        <v>63</v>
      </c>
      <c r="H106" s="56">
        <f>H107</f>
        <v>1098.2</v>
      </c>
      <c r="I106" s="56">
        <f>I107</f>
        <v>145</v>
      </c>
      <c r="J106" s="56">
        <f t="shared" si="1"/>
        <v>13.20342378437443</v>
      </c>
    </row>
    <row r="107" spans="1:10" ht="12.75">
      <c r="A107" s="38" t="s">
        <v>69</v>
      </c>
      <c r="B107" s="46">
        <v>11</v>
      </c>
      <c r="C107" s="47" t="s">
        <v>53</v>
      </c>
      <c r="D107" s="48" t="s">
        <v>62</v>
      </c>
      <c r="E107" s="48">
        <v>0</v>
      </c>
      <c r="F107" s="47" t="s">
        <v>152</v>
      </c>
      <c r="G107" s="47" t="s">
        <v>63</v>
      </c>
      <c r="H107" s="57">
        <f>H108</f>
        <v>1098.2</v>
      </c>
      <c r="I107" s="57">
        <f>I108</f>
        <v>145</v>
      </c>
      <c r="J107" s="57">
        <f t="shared" si="1"/>
        <v>13.20342378437443</v>
      </c>
    </row>
    <row r="108" spans="1:10" ht="60">
      <c r="A108" s="39" t="s">
        <v>125</v>
      </c>
      <c r="B108" s="49">
        <v>11</v>
      </c>
      <c r="C108" s="50" t="s">
        <v>53</v>
      </c>
      <c r="D108" s="51" t="s">
        <v>154</v>
      </c>
      <c r="E108" s="51">
        <v>1</v>
      </c>
      <c r="F108" s="50" t="s">
        <v>157</v>
      </c>
      <c r="G108" s="50" t="s">
        <v>63</v>
      </c>
      <c r="H108" s="42">
        <f>H109+H110+H111</f>
        <v>1098.2</v>
      </c>
      <c r="I108" s="42">
        <f>I109+I110+I111</f>
        <v>145</v>
      </c>
      <c r="J108" s="42">
        <f t="shared" si="1"/>
        <v>13.20342378437443</v>
      </c>
    </row>
    <row r="109" spans="1:10" ht="12.75">
      <c r="A109" s="40" t="s">
        <v>76</v>
      </c>
      <c r="B109" s="49">
        <v>11</v>
      </c>
      <c r="C109" s="50" t="s">
        <v>53</v>
      </c>
      <c r="D109" s="51" t="s">
        <v>154</v>
      </c>
      <c r="E109" s="51">
        <v>1</v>
      </c>
      <c r="F109" s="50" t="s">
        <v>157</v>
      </c>
      <c r="G109" s="50">
        <v>111</v>
      </c>
      <c r="H109" s="42">
        <v>875</v>
      </c>
      <c r="I109" s="42">
        <v>145</v>
      </c>
      <c r="J109" s="42">
        <f t="shared" si="1"/>
        <v>16.57142857142857</v>
      </c>
    </row>
    <row r="110" spans="1:10" ht="24">
      <c r="A110" s="40" t="s">
        <v>77</v>
      </c>
      <c r="B110" s="49">
        <v>11</v>
      </c>
      <c r="C110" s="50" t="s">
        <v>53</v>
      </c>
      <c r="D110" s="51" t="s">
        <v>154</v>
      </c>
      <c r="E110" s="51">
        <v>1</v>
      </c>
      <c r="F110" s="50" t="s">
        <v>157</v>
      </c>
      <c r="G110" s="50">
        <v>112</v>
      </c>
      <c r="H110" s="42">
        <v>50</v>
      </c>
      <c r="I110" s="42">
        <v>0</v>
      </c>
      <c r="J110" s="42">
        <f t="shared" si="1"/>
        <v>0</v>
      </c>
    </row>
    <row r="111" spans="1:10" ht="24">
      <c r="A111" s="40" t="s">
        <v>78</v>
      </c>
      <c r="B111" s="49">
        <v>11</v>
      </c>
      <c r="C111" s="50" t="s">
        <v>53</v>
      </c>
      <c r="D111" s="51" t="s">
        <v>154</v>
      </c>
      <c r="E111" s="51">
        <v>1</v>
      </c>
      <c r="F111" s="50" t="s">
        <v>157</v>
      </c>
      <c r="G111" s="50">
        <v>244</v>
      </c>
      <c r="H111" s="64">
        <v>173.2</v>
      </c>
      <c r="I111" s="42">
        <v>0</v>
      </c>
      <c r="J111" s="42">
        <f t="shared" si="1"/>
        <v>0</v>
      </c>
    </row>
    <row r="112" spans="1:10" ht="48">
      <c r="A112" s="37" t="s">
        <v>85</v>
      </c>
      <c r="B112" s="43">
        <v>14</v>
      </c>
      <c r="C112" s="44" t="s">
        <v>62</v>
      </c>
      <c r="D112" s="45" t="s">
        <v>62</v>
      </c>
      <c r="E112" s="45">
        <v>0</v>
      </c>
      <c r="F112" s="44" t="s">
        <v>152</v>
      </c>
      <c r="G112" s="44" t="s">
        <v>63</v>
      </c>
      <c r="H112" s="56">
        <f>H113</f>
        <v>223.70000000000002</v>
      </c>
      <c r="I112" s="56">
        <f>I113</f>
        <v>0</v>
      </c>
      <c r="J112" s="56">
        <f t="shared" si="1"/>
        <v>0</v>
      </c>
    </row>
    <row r="113" spans="1:10" ht="24">
      <c r="A113" s="40" t="s">
        <v>86</v>
      </c>
      <c r="B113" s="49">
        <v>14</v>
      </c>
      <c r="C113" s="50" t="s">
        <v>55</v>
      </c>
      <c r="D113" s="51" t="s">
        <v>62</v>
      </c>
      <c r="E113" s="51">
        <v>0</v>
      </c>
      <c r="F113" s="50" t="s">
        <v>152</v>
      </c>
      <c r="G113" s="50" t="s">
        <v>63</v>
      </c>
      <c r="H113" s="58">
        <f>H114+H116+H118+H120+H122</f>
        <v>223.70000000000002</v>
      </c>
      <c r="I113" s="58">
        <f>I114+I116+I118+I120+I122</f>
        <v>0</v>
      </c>
      <c r="J113" s="58">
        <f t="shared" si="1"/>
        <v>0</v>
      </c>
    </row>
    <row r="114" spans="1:10" ht="24">
      <c r="A114" s="39" t="s">
        <v>142</v>
      </c>
      <c r="B114" s="49">
        <v>14</v>
      </c>
      <c r="C114" s="50" t="s">
        <v>55</v>
      </c>
      <c r="D114" s="51" t="s">
        <v>57</v>
      </c>
      <c r="E114" s="51">
        <v>5</v>
      </c>
      <c r="F114" s="50">
        <v>7080</v>
      </c>
      <c r="G114" s="50" t="s">
        <v>63</v>
      </c>
      <c r="H114" s="58">
        <f>H115</f>
        <v>152.6</v>
      </c>
      <c r="I114" s="58">
        <f>I115</f>
        <v>0</v>
      </c>
      <c r="J114" s="58">
        <f t="shared" si="1"/>
        <v>0</v>
      </c>
    </row>
    <row r="115" spans="1:10" ht="24">
      <c r="A115" s="39" t="s">
        <v>143</v>
      </c>
      <c r="B115" s="49">
        <v>14</v>
      </c>
      <c r="C115" s="50" t="s">
        <v>55</v>
      </c>
      <c r="D115" s="51" t="s">
        <v>57</v>
      </c>
      <c r="E115" s="51">
        <v>5</v>
      </c>
      <c r="F115" s="50">
        <v>7080</v>
      </c>
      <c r="G115" s="50">
        <v>540</v>
      </c>
      <c r="H115" s="58">
        <v>152.6</v>
      </c>
      <c r="I115" s="58">
        <v>0</v>
      </c>
      <c r="J115" s="58">
        <f t="shared" si="1"/>
        <v>0</v>
      </c>
    </row>
    <row r="116" spans="1:10" s="22" customFormat="1" ht="24">
      <c r="A116" s="39" t="s">
        <v>142</v>
      </c>
      <c r="B116" s="49">
        <v>14</v>
      </c>
      <c r="C116" s="50" t="s">
        <v>55</v>
      </c>
      <c r="D116" s="51" t="s">
        <v>87</v>
      </c>
      <c r="E116" s="51">
        <v>1</v>
      </c>
      <c r="F116" s="50">
        <v>7080</v>
      </c>
      <c r="G116" s="50" t="s">
        <v>63</v>
      </c>
      <c r="H116" s="58">
        <f>H117</f>
        <v>1.3</v>
      </c>
      <c r="I116" s="58">
        <f>I117</f>
        <v>0</v>
      </c>
      <c r="J116" s="58">
        <f t="shared" si="1"/>
        <v>0</v>
      </c>
    </row>
    <row r="117" spans="1:10" ht="36">
      <c r="A117" s="39" t="s">
        <v>144</v>
      </c>
      <c r="B117" s="49">
        <v>14</v>
      </c>
      <c r="C117" s="50" t="s">
        <v>55</v>
      </c>
      <c r="D117" s="51">
        <v>14</v>
      </c>
      <c r="E117" s="51">
        <v>1</v>
      </c>
      <c r="F117" s="50">
        <v>7080</v>
      </c>
      <c r="G117" s="50">
        <v>540</v>
      </c>
      <c r="H117" s="58">
        <v>1.3</v>
      </c>
      <c r="I117" s="58">
        <v>0</v>
      </c>
      <c r="J117" s="58">
        <f t="shared" si="1"/>
        <v>0</v>
      </c>
    </row>
    <row r="118" spans="1:10" ht="24">
      <c r="A118" s="39" t="s">
        <v>142</v>
      </c>
      <c r="B118" s="49">
        <v>14</v>
      </c>
      <c r="C118" s="50" t="s">
        <v>55</v>
      </c>
      <c r="D118" s="51">
        <v>18</v>
      </c>
      <c r="E118" s="51">
        <v>6</v>
      </c>
      <c r="F118" s="50">
        <v>7080</v>
      </c>
      <c r="G118" s="50" t="s">
        <v>63</v>
      </c>
      <c r="H118" s="58">
        <f>H119</f>
        <v>1</v>
      </c>
      <c r="I118" s="58">
        <f>I119</f>
        <v>0</v>
      </c>
      <c r="J118" s="58">
        <f t="shared" si="1"/>
        <v>0</v>
      </c>
    </row>
    <row r="119" spans="1:10" ht="24">
      <c r="A119" s="39" t="s">
        <v>145</v>
      </c>
      <c r="B119" s="49">
        <v>14</v>
      </c>
      <c r="C119" s="50" t="s">
        <v>55</v>
      </c>
      <c r="D119" s="51">
        <v>18</v>
      </c>
      <c r="E119" s="51">
        <v>6</v>
      </c>
      <c r="F119" s="50">
        <v>7080</v>
      </c>
      <c r="G119" s="50">
        <v>540</v>
      </c>
      <c r="H119" s="58">
        <v>1</v>
      </c>
      <c r="I119" s="58">
        <v>0</v>
      </c>
      <c r="J119" s="58">
        <f t="shared" si="1"/>
        <v>0</v>
      </c>
    </row>
    <row r="120" spans="1:10" ht="24">
      <c r="A120" s="39" t="s">
        <v>142</v>
      </c>
      <c r="B120" s="49">
        <v>14</v>
      </c>
      <c r="C120" s="50" t="s">
        <v>55</v>
      </c>
      <c r="D120" s="51">
        <v>20</v>
      </c>
      <c r="E120" s="51">
        <v>2</v>
      </c>
      <c r="F120" s="50">
        <v>7080</v>
      </c>
      <c r="G120" s="50" t="s">
        <v>63</v>
      </c>
      <c r="H120" s="58">
        <f>H121</f>
        <v>33.7</v>
      </c>
      <c r="I120" s="58">
        <f>I121</f>
        <v>0</v>
      </c>
      <c r="J120" s="58">
        <f t="shared" si="1"/>
        <v>0</v>
      </c>
    </row>
    <row r="121" spans="1:10" ht="48">
      <c r="A121" s="39" t="s">
        <v>146</v>
      </c>
      <c r="B121" s="49">
        <v>14</v>
      </c>
      <c r="C121" s="50" t="s">
        <v>55</v>
      </c>
      <c r="D121" s="51">
        <v>20</v>
      </c>
      <c r="E121" s="51">
        <v>2</v>
      </c>
      <c r="F121" s="50">
        <v>7080</v>
      </c>
      <c r="G121" s="50">
        <v>540</v>
      </c>
      <c r="H121" s="58">
        <v>33.7</v>
      </c>
      <c r="I121" s="58">
        <v>0</v>
      </c>
      <c r="J121" s="58">
        <f t="shared" si="1"/>
        <v>0</v>
      </c>
    </row>
    <row r="122" spans="1:10" ht="24">
      <c r="A122" s="39" t="s">
        <v>142</v>
      </c>
      <c r="B122" s="49">
        <v>14</v>
      </c>
      <c r="C122" s="50" t="s">
        <v>55</v>
      </c>
      <c r="D122" s="51">
        <v>22</v>
      </c>
      <c r="E122" s="51">
        <v>0</v>
      </c>
      <c r="F122" s="50">
        <v>7080</v>
      </c>
      <c r="G122" s="50" t="s">
        <v>63</v>
      </c>
      <c r="H122" s="58">
        <f>H123</f>
        <v>35.1</v>
      </c>
      <c r="I122" s="58">
        <f>I123</f>
        <v>0</v>
      </c>
      <c r="J122" s="58">
        <f t="shared" si="1"/>
        <v>0</v>
      </c>
    </row>
    <row r="123" spans="1:10" ht="24">
      <c r="A123" s="39" t="s">
        <v>147</v>
      </c>
      <c r="B123" s="49">
        <v>14</v>
      </c>
      <c r="C123" s="50" t="s">
        <v>55</v>
      </c>
      <c r="D123" s="51">
        <v>22</v>
      </c>
      <c r="E123" s="51">
        <v>0</v>
      </c>
      <c r="F123" s="50">
        <v>7080</v>
      </c>
      <c r="G123" s="50">
        <v>540</v>
      </c>
      <c r="H123" s="42">
        <v>35.1</v>
      </c>
      <c r="I123" s="42">
        <v>0</v>
      </c>
      <c r="J123" s="42">
        <f t="shared" si="1"/>
        <v>0</v>
      </c>
    </row>
    <row r="124" spans="1:10" ht="12.75">
      <c r="A124" s="38" t="s">
        <v>50</v>
      </c>
      <c r="B124" s="39"/>
      <c r="C124" s="39"/>
      <c r="D124" s="39"/>
      <c r="E124" s="39"/>
      <c r="F124" s="39"/>
      <c r="G124" s="39"/>
      <c r="H124" s="57">
        <f>H8+H33+H38+H46+H56+H75+H102+H106+H112</f>
        <v>46885.299999999996</v>
      </c>
      <c r="I124" s="57">
        <f>I8+I33+I38+I46+I56+I75+I102+I106+I112</f>
        <v>11412.800000000003</v>
      </c>
      <c r="J124" s="57">
        <f t="shared" si="1"/>
        <v>24.34195792711149</v>
      </c>
    </row>
    <row r="125" ht="15" customHeight="1">
      <c r="F125" s="17"/>
    </row>
    <row r="126" spans="1:9" ht="18.75">
      <c r="A126" s="35" t="s">
        <v>71</v>
      </c>
      <c r="B126" s="25"/>
      <c r="F126" s="17"/>
      <c r="H126" s="73" t="s">
        <v>70</v>
      </c>
      <c r="I126" s="73"/>
    </row>
    <row r="127" ht="15" customHeight="1">
      <c r="F127" s="17"/>
    </row>
    <row r="128" ht="12.75">
      <c r="F128" s="17"/>
    </row>
  </sheetData>
  <sheetProtection/>
  <mergeCells count="13">
    <mergeCell ref="I5:I6"/>
    <mergeCell ref="J5:J6"/>
    <mergeCell ref="A5:A6"/>
    <mergeCell ref="B5:B6"/>
    <mergeCell ref="C5:C6"/>
    <mergeCell ref="D5:F5"/>
    <mergeCell ref="H126:I126"/>
    <mergeCell ref="E1:G1"/>
    <mergeCell ref="A4:J4"/>
    <mergeCell ref="A3:J3"/>
    <mergeCell ref="H1:J1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4.8515625" style="0" customWidth="1"/>
  </cols>
  <sheetData>
    <row r="1" spans="6:10" ht="127.5" customHeight="1">
      <c r="F1" s="28"/>
      <c r="G1" s="85"/>
      <c r="H1" s="86"/>
      <c r="I1" s="85" t="s">
        <v>168</v>
      </c>
      <c r="J1" s="86"/>
    </row>
    <row r="2" ht="15" customHeight="1">
      <c r="F2" s="28"/>
    </row>
    <row r="3" spans="1:10" ht="46.5" customHeight="1">
      <c r="A3" s="83" t="s">
        <v>170</v>
      </c>
      <c r="B3" s="83"/>
      <c r="C3" s="83"/>
      <c r="D3" s="83"/>
      <c r="E3" s="83"/>
      <c r="F3" s="83"/>
      <c r="G3" s="84"/>
      <c r="H3" s="84"/>
      <c r="I3" s="70"/>
      <c r="J3" s="70"/>
    </row>
    <row r="4" spans="1:8" ht="15" customHeight="1">
      <c r="A4" s="87" t="s">
        <v>33</v>
      </c>
      <c r="B4" s="87"/>
      <c r="C4" s="87"/>
      <c r="D4" s="87"/>
      <c r="E4" s="87"/>
      <c r="F4" s="87"/>
      <c r="G4" s="88"/>
      <c r="H4" s="88"/>
    </row>
    <row r="5" spans="1:10" ht="15" customHeight="1">
      <c r="A5" s="68" t="s">
        <v>114</v>
      </c>
      <c r="B5" s="68" t="s">
        <v>148</v>
      </c>
      <c r="C5" s="68" t="s">
        <v>61</v>
      </c>
      <c r="D5" s="68" t="s">
        <v>115</v>
      </c>
      <c r="E5" s="68"/>
      <c r="F5" s="68"/>
      <c r="G5" s="68" t="s">
        <v>116</v>
      </c>
      <c r="H5" s="68" t="s">
        <v>164</v>
      </c>
      <c r="I5" s="68" t="s">
        <v>169</v>
      </c>
      <c r="J5" s="68" t="s">
        <v>51</v>
      </c>
    </row>
    <row r="6" spans="1:10" ht="51" customHeight="1">
      <c r="A6" s="68"/>
      <c r="B6" s="68"/>
      <c r="C6" s="68"/>
      <c r="D6" s="36" t="s">
        <v>149</v>
      </c>
      <c r="E6" s="36" t="s">
        <v>150</v>
      </c>
      <c r="F6" s="36" t="s">
        <v>151</v>
      </c>
      <c r="G6" s="68"/>
      <c r="H6" s="68"/>
      <c r="I6" s="68"/>
      <c r="J6" s="68"/>
    </row>
    <row r="7" spans="1:10" ht="1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</row>
    <row r="8" spans="1:10" ht="15" customHeight="1">
      <c r="A8" s="38" t="s">
        <v>79</v>
      </c>
      <c r="B8" s="46" t="s">
        <v>53</v>
      </c>
      <c r="C8" s="47">
        <v>11</v>
      </c>
      <c r="D8" s="48" t="s">
        <v>62</v>
      </c>
      <c r="E8" s="48">
        <v>0</v>
      </c>
      <c r="F8" s="47" t="s">
        <v>152</v>
      </c>
      <c r="G8" s="47" t="s">
        <v>63</v>
      </c>
      <c r="H8" s="57">
        <f>H9</f>
        <v>3</v>
      </c>
      <c r="I8" s="57">
        <f>I9</f>
        <v>4</v>
      </c>
      <c r="J8" s="57">
        <f>I8/H8*100</f>
        <v>133.33333333333331</v>
      </c>
    </row>
    <row r="9" spans="1:10" ht="24">
      <c r="A9" s="39" t="s">
        <v>120</v>
      </c>
      <c r="B9" s="49" t="s">
        <v>53</v>
      </c>
      <c r="C9" s="50">
        <v>11</v>
      </c>
      <c r="D9" s="51">
        <v>20</v>
      </c>
      <c r="E9" s="51">
        <v>5</v>
      </c>
      <c r="F9" s="53">
        <v>7020</v>
      </c>
      <c r="G9" s="53" t="s">
        <v>63</v>
      </c>
      <c r="H9" s="42">
        <f>H10</f>
        <v>3</v>
      </c>
      <c r="I9" s="42">
        <f>I10</f>
        <v>4</v>
      </c>
      <c r="J9" s="42">
        <f>I9/H9*100</f>
        <v>133.33333333333331</v>
      </c>
    </row>
    <row r="10" spans="1:10" ht="12.75">
      <c r="A10" s="39" t="s">
        <v>121</v>
      </c>
      <c r="B10" s="49" t="s">
        <v>53</v>
      </c>
      <c r="C10" s="50">
        <v>11</v>
      </c>
      <c r="D10" s="51">
        <v>20</v>
      </c>
      <c r="E10" s="51">
        <v>5</v>
      </c>
      <c r="F10" s="53">
        <v>7020</v>
      </c>
      <c r="G10" s="53">
        <v>870</v>
      </c>
      <c r="H10" s="42">
        <v>3</v>
      </c>
      <c r="I10" s="42">
        <v>4</v>
      </c>
      <c r="J10" s="42">
        <f>I10/H10*100</f>
        <v>133.33333333333331</v>
      </c>
    </row>
    <row r="12" spans="1:10" ht="18.75">
      <c r="A12" s="72" t="s">
        <v>71</v>
      </c>
      <c r="B12" s="72"/>
      <c r="C12" s="25"/>
      <c r="I12" s="73" t="s">
        <v>70</v>
      </c>
      <c r="J12" s="73"/>
    </row>
  </sheetData>
  <sheetProtection/>
  <mergeCells count="14">
    <mergeCell ref="A4:H4"/>
    <mergeCell ref="G5:G6"/>
    <mergeCell ref="H5:H6"/>
    <mergeCell ref="I5:I6"/>
    <mergeCell ref="A3:J3"/>
    <mergeCell ref="I1:J1"/>
    <mergeCell ref="A5:A6"/>
    <mergeCell ref="B5:B6"/>
    <mergeCell ref="C5:C6"/>
    <mergeCell ref="D5:F5"/>
    <mergeCell ref="A12:B12"/>
    <mergeCell ref="I12:J12"/>
    <mergeCell ref="J5:J6"/>
    <mergeCell ref="G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2014-06-02T04:12:26Z</cp:lastPrinted>
  <dcterms:created xsi:type="dcterms:W3CDTF">1996-10-08T23:32:33Z</dcterms:created>
  <dcterms:modified xsi:type="dcterms:W3CDTF">2014-06-24T08:33:34Z</dcterms:modified>
  <cp:category/>
  <cp:version/>
  <cp:contentType/>
  <cp:contentStatus/>
</cp:coreProperties>
</file>